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<sst xmlns="http://schemas.openxmlformats.org/spreadsheetml/2006/main" count="110" uniqueCount="87">
  <si>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</si>
  <si>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</si>
  <si>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</si>
  <si>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</si>
  <si>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</si>
  <si>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</si>
  <si>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</si>
  <si>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</si>
  <si>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</si>
  <si>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</si>
  <si>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</si>
  <si>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</si>
  <si>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</si>
  <si>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</si>
  <si>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</si>
  <si>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</si>
  <si>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</si>
  <si>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</si>
  <si>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</si>
  <si>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</si>
  <si>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</si>
  <si>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</si>
  <si>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</si>
  <si>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</si>
  <si>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</si>
  <si>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</si>
  <si>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</si>
  <si>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</si>
  <si>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</si>
  <si>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</si>
  <si>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</si>
  <si>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</si>
  <si>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</si>
  <si>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</si>
  <si>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</si>
  <si>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</si>
  <si>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</si>
  <si>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</si>
  <si>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</si>
  <si>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</si>
  <si>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</si>
  <si>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</si>
  <si>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</si>
  <si>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</si>
  <si>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</si>
  <si>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</si>
  <si>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</si>
  <si>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1.3.2.3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</si>
  <si>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</si>
  <si>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</si>
  <si>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</si>
  <si>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</si>
  <si>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</si>
  <si>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</si>
  <si>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</si>
  <si>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</si>
  <si>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</si>
  <si>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</si>
  <si>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 xml:space="preserve">do Uchwały nr         </t>
  </si>
  <si>
    <t>Europejski Fundusz Rozwoju Regionalnego-Program Operacyjny Innowacyjna Gospodarka</t>
  </si>
  <si>
    <t>1.1.2.1</t>
  </si>
  <si>
    <t>Uzbrojenie terenów inwestycyjnych w obrębie Konin -Międzylesie. Cel: Rozwój polskiej gospodarki w oparciu o innowacyjne przedsiębiorstwa.</t>
  </si>
  <si>
    <t xml:space="preserve">Słoneczny świat przedszkolaka. Cel: Upowszechnianie edukacji przedszkolnej wsród 35 dzieci w wieku 3-5 lat z terenu miasta Konina, powiatu konińskiego, tureckiego, kolskiego i słupeckiego.  </t>
  </si>
  <si>
    <t xml:space="preserve">PI Wsparcie rozwoju narzędzi związanych z kontraktowaniem usług społecznych w Koninie. Cel: Poprawa warunków prawnych i administracyjnych do prowadzenia efektywnej polityki rozwoju gospodarczego przez Miasto Konin. </t>
  </si>
  <si>
    <t>1.3.1.9</t>
  </si>
  <si>
    <t>1.3.2.2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</si>
  <si>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</t>
  </si>
  <si>
    <t>Objazd Europy z Jules Varnes i naszymi przyjaciółmi partnerami. Cel: Wymiana doświadczeń i uczenie się od siebie nawzajem w dziedzinie języków obcych.</t>
  </si>
  <si>
    <t xml:space="preserve">Sporządzenie miejscowych planów zagospodarowania przestrzennego oraz zmiany studium uwarunkowań i kierunków zagospodarowania przestrzennego miasta Konina. </t>
  </si>
  <si>
    <t xml:space="preserve">Bankowa obsługa budżetu Miasta Konina i podległych jednostek organizacyjnych. </t>
  </si>
  <si>
    <t xml:space="preserve">Utrzymanie szaletów miejskich na terenie miasta Konina. </t>
  </si>
  <si>
    <t xml:space="preserve">Wykonanie i dostawa tablic rejestracyjnych. </t>
  </si>
  <si>
    <t xml:space="preserve">Gospodarowanie odpadami komunalnymi przez gminę.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</si>
  <si>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cywilnego. </t>
  </si>
  <si>
    <t xml:space="preserve">Odszkodowanie za bezumowne korzystanie z gruntu. </t>
  </si>
  <si>
    <t>Utworzenie grupy zakupowej energii elektrycznej dla jednostek organizacyjnych Miasta Konina.</t>
  </si>
  <si>
    <t>Utrzymanie zimowe dróg gminnych oraz dróg w miastach na prawach powiatu na terenie miasta Konina.</t>
  </si>
  <si>
    <t>Świadczenie usług dystrybucji energii elektrycznej dla sygnalizacji świetlnych, oświetlenia ulic, przepompowni i osadników wód deszczowych.</t>
  </si>
  <si>
    <t>Aglomeracja konińska - współpraca JST kluczem do nowoczesnego rozwoju gospodarczego.</t>
  </si>
  <si>
    <t>Oczyszczanie Miasta Konina.</t>
  </si>
  <si>
    <t xml:space="preserve">Utrzymanie ciągłości funkcjonowania systemów informatycznych. </t>
  </si>
  <si>
    <t>Prowadzenie schroniska dla bezdomnych zwierząt w Koninie.</t>
  </si>
  <si>
    <t xml:space="preserve">Nabycie nieruchomości gruntowych. </t>
  </si>
  <si>
    <t>Przebudowa mostu im. Józefa Piłsudskiego w Koninie.</t>
  </si>
  <si>
    <t>Wniesienie wkładu pieniężnego do spółki Geotermia Konin Spółka z o.o. w Koninie.</t>
  </si>
  <si>
    <t xml:space="preserve">z dnia                   2013 roku                  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</si>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</sst>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zoomScalePageLayoutView="0" workbookViewId="0" topLeftCell="B34">
      <selection activeCell="B36" sqref="B36"/>
    </sheetView>
  </sheetViews>
  <sheetFormatPr defaultColWidth="9.140625" defaultRowHeight="12.75"/>
  <cols>
    <col min="1" max="1" width="6.28125" style="38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00390625" style="1" customWidth="1"/>
    <col min="8" max="8" width="13.28125" style="1" customWidth="1"/>
    <col min="9" max="10" width="12.00390625" style="1" customWidth="1"/>
    <col min="11" max="11" width="13.7109375" style="1" customWidth="1"/>
    <col min="12" max="12" width="15.7109375" style="1" customWidth="1"/>
    <col min="13" max="13" width="12.421875" style="1" customWidth="1"/>
    <col min="14" max="14" width="11.7109375" style="1" bestFit="1" customWidth="1"/>
    <col min="15" max="15" width="12.7109375" style="1" bestFit="1" customWidth="1"/>
    <col min="16" max="18" width="11.7109375" style="1" bestFit="1" customWidth="1"/>
    <col min="19" max="16384" width="9.140625" style="1" customWidth="1"/>
  </cols>
  <sheetData>
    <row r="1" ht="18.75">
      <c r="G1" s="15" t="s">
        <v>14</v>
      </c>
    </row>
    <row r="2" ht="15.75">
      <c r="G2" s="3" t="s">
        <v>58</v>
      </c>
    </row>
    <row r="3" ht="15.75">
      <c r="G3" s="3" t="s">
        <v>10</v>
      </c>
    </row>
    <row r="4" ht="15.75">
      <c r="G4" s="3" t="s">
        <v>85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9" spans="1:11" s="14" customFormat="1" ht="56.25" customHeight="1">
      <c r="A9" s="66" t="s">
        <v>0</v>
      </c>
      <c r="B9" s="67" t="s">
        <v>1</v>
      </c>
      <c r="C9" s="68" t="s">
        <v>49</v>
      </c>
      <c r="D9" s="58" t="s">
        <v>2</v>
      </c>
      <c r="E9" s="58"/>
      <c r="F9" s="59" t="s">
        <v>3</v>
      </c>
      <c r="G9" s="58"/>
      <c r="H9" s="58"/>
      <c r="I9" s="58"/>
      <c r="J9" s="58"/>
      <c r="K9" s="57" t="s">
        <v>13</v>
      </c>
    </row>
    <row r="10" spans="1:11" s="14" customFormat="1" ht="24" customHeight="1">
      <c r="A10" s="66"/>
      <c r="B10" s="67"/>
      <c r="C10" s="68"/>
      <c r="D10" s="69" t="s">
        <v>4</v>
      </c>
      <c r="E10" s="69"/>
      <c r="F10" s="60"/>
      <c r="G10" s="58"/>
      <c r="H10" s="58"/>
      <c r="I10" s="58"/>
      <c r="J10" s="58"/>
      <c r="K10" s="57"/>
    </row>
    <row r="11" spans="1:11" ht="12.75">
      <c r="A11" s="66"/>
      <c r="B11" s="67"/>
      <c r="C11" s="68"/>
      <c r="D11" s="17" t="s">
        <v>5</v>
      </c>
      <c r="E11" s="17" t="s">
        <v>6</v>
      </c>
      <c r="F11" s="61"/>
      <c r="G11" s="17">
        <v>2014</v>
      </c>
      <c r="H11" s="17">
        <v>2015</v>
      </c>
      <c r="I11" s="17">
        <v>2016</v>
      </c>
      <c r="J11" s="17">
        <v>2017</v>
      </c>
      <c r="K11" s="57"/>
    </row>
    <row r="12" spans="1:11" s="37" customFormat="1" ht="13.5">
      <c r="A12" s="40">
        <v>1</v>
      </c>
      <c r="B12" s="34">
        <v>2</v>
      </c>
      <c r="C12" s="34">
        <v>3</v>
      </c>
      <c r="D12" s="35">
        <v>4</v>
      </c>
      <c r="E12" s="35">
        <v>5</v>
      </c>
      <c r="F12" s="36">
        <v>6</v>
      </c>
      <c r="G12" s="35">
        <v>8</v>
      </c>
      <c r="H12" s="35">
        <v>9</v>
      </c>
      <c r="I12" s="35">
        <v>10</v>
      </c>
      <c r="J12" s="35">
        <v>11</v>
      </c>
      <c r="K12" s="46">
        <v>12</v>
      </c>
    </row>
    <row r="13" spans="1:11" ht="13.5">
      <c r="A13" s="39" t="s">
        <v>17</v>
      </c>
      <c r="B13" s="65" t="s">
        <v>16</v>
      </c>
      <c r="C13" s="65"/>
      <c r="D13" s="65"/>
      <c r="E13" s="65"/>
      <c r="F13" s="18">
        <f aca="true" t="shared" si="0" ref="F13:K13">+F14+F15</f>
        <v>86016640.72</v>
      </c>
      <c r="G13" s="18">
        <f t="shared" si="0"/>
        <v>37239544.54</v>
      </c>
      <c r="H13" s="18">
        <f t="shared" si="0"/>
        <v>27787340.5</v>
      </c>
      <c r="I13" s="18">
        <f t="shared" si="0"/>
        <v>3018863</v>
      </c>
      <c r="J13" s="18">
        <f t="shared" si="0"/>
        <v>2203727.67</v>
      </c>
      <c r="K13" s="18">
        <f t="shared" si="0"/>
        <v>75152961.9</v>
      </c>
    </row>
    <row r="14" spans="1:11" ht="13.5">
      <c r="A14" s="41" t="s">
        <v>18</v>
      </c>
      <c r="B14" s="65" t="s">
        <v>7</v>
      </c>
      <c r="C14" s="65"/>
      <c r="D14" s="65"/>
      <c r="E14" s="65"/>
      <c r="F14" s="19">
        <f aca="true" t="shared" si="1" ref="F14:K14">F17+F31</f>
        <v>50328604.44</v>
      </c>
      <c r="G14" s="19">
        <f t="shared" si="1"/>
        <v>22998422.369999997</v>
      </c>
      <c r="H14" s="19">
        <f t="shared" si="1"/>
        <v>14468093.059999999</v>
      </c>
      <c r="I14" s="19">
        <f t="shared" si="1"/>
        <v>2555863</v>
      </c>
      <c r="J14" s="19">
        <f t="shared" si="1"/>
        <v>1409061</v>
      </c>
      <c r="K14" s="19">
        <f t="shared" si="1"/>
        <v>39574925.62</v>
      </c>
    </row>
    <row r="15" spans="1:14" ht="13.5">
      <c r="A15" s="41" t="s">
        <v>19</v>
      </c>
      <c r="B15" s="65" t="s">
        <v>8</v>
      </c>
      <c r="C15" s="65"/>
      <c r="D15" s="65"/>
      <c r="E15" s="65"/>
      <c r="F15" s="19">
        <f aca="true" t="shared" si="2" ref="F15:K15">F24+F47</f>
        <v>35688036.28</v>
      </c>
      <c r="G15" s="19">
        <f t="shared" si="2"/>
        <v>14241122.17</v>
      </c>
      <c r="H15" s="19">
        <f t="shared" si="2"/>
        <v>13319247.440000001</v>
      </c>
      <c r="I15" s="19">
        <f t="shared" si="2"/>
        <v>463000</v>
      </c>
      <c r="J15" s="19">
        <f t="shared" si="2"/>
        <v>794666.67</v>
      </c>
      <c r="K15" s="19">
        <f t="shared" si="2"/>
        <v>35578036.28</v>
      </c>
      <c r="N15" s="13"/>
    </row>
    <row r="16" spans="1:13" ht="57" customHeight="1">
      <c r="A16" s="41" t="s">
        <v>20</v>
      </c>
      <c r="B16" s="63" t="s">
        <v>57</v>
      </c>
      <c r="C16" s="63"/>
      <c r="D16" s="63"/>
      <c r="E16" s="63"/>
      <c r="F16" s="18">
        <f aca="true" t="shared" si="3" ref="F16:K16">F17+F24</f>
        <v>17091950.11</v>
      </c>
      <c r="G16" s="18">
        <f t="shared" si="3"/>
        <v>9720965.07</v>
      </c>
      <c r="H16" s="18">
        <f t="shared" si="3"/>
        <v>6324017.65</v>
      </c>
      <c r="I16" s="18">
        <f t="shared" si="3"/>
        <v>0</v>
      </c>
      <c r="J16" s="18">
        <f t="shared" si="3"/>
        <v>0</v>
      </c>
      <c r="K16" s="18">
        <f t="shared" si="3"/>
        <v>15371144.719999999</v>
      </c>
      <c r="M16" s="13"/>
    </row>
    <row r="17" spans="1:13" ht="13.5">
      <c r="A17" s="43" t="s">
        <v>53</v>
      </c>
      <c r="B17" s="70" t="s">
        <v>9</v>
      </c>
      <c r="C17" s="70"/>
      <c r="D17" s="70"/>
      <c r="E17" s="70"/>
      <c r="F17" s="19">
        <f aca="true" t="shared" si="4" ref="F17:K17">SUM(F19:F23)</f>
        <v>2407580.5</v>
      </c>
      <c r="G17" s="19">
        <f t="shared" si="4"/>
        <v>917842.9</v>
      </c>
      <c r="H17" s="19">
        <f t="shared" si="4"/>
        <v>442770.20999999996</v>
      </c>
      <c r="I17" s="19">
        <f t="shared" si="4"/>
        <v>0</v>
      </c>
      <c r="J17" s="19">
        <f t="shared" si="4"/>
        <v>0</v>
      </c>
      <c r="K17" s="19">
        <f t="shared" si="4"/>
        <v>686775.11</v>
      </c>
      <c r="M17" s="13"/>
    </row>
    <row r="18" spans="1:13" ht="28.5" customHeight="1">
      <c r="A18" s="41"/>
      <c r="B18" s="47" t="s">
        <v>52</v>
      </c>
      <c r="C18" s="48"/>
      <c r="D18" s="48"/>
      <c r="E18" s="48"/>
      <c r="F18" s="19"/>
      <c r="G18" s="19"/>
      <c r="H18" s="19"/>
      <c r="I18" s="19"/>
      <c r="J18" s="19"/>
      <c r="K18" s="19"/>
      <c r="M18" s="13"/>
    </row>
    <row r="19" spans="1:15" s="10" customFormat="1" ht="141" customHeight="1">
      <c r="A19" s="41" t="s">
        <v>51</v>
      </c>
      <c r="B19" s="20" t="s">
        <v>63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v>261006.5</v>
      </c>
      <c r="H19" s="22">
        <v>249566.61</v>
      </c>
      <c r="I19" s="22"/>
      <c r="J19" s="22"/>
      <c r="K19" s="22">
        <f>SUM(G19:J19)</f>
        <v>510573.11</v>
      </c>
      <c r="L19" s="52"/>
      <c r="M19" s="30"/>
      <c r="N19" s="30"/>
      <c r="O19" s="30"/>
    </row>
    <row r="20" spans="1:15" s="27" customFormat="1" ht="117" customHeight="1">
      <c r="A20" s="41" t="s">
        <v>21</v>
      </c>
      <c r="B20" s="20" t="s">
        <v>62</v>
      </c>
      <c r="C20" s="25" t="s">
        <v>15</v>
      </c>
      <c r="D20" s="21">
        <v>2013</v>
      </c>
      <c r="E20" s="21">
        <v>2015</v>
      </c>
      <c r="F20" s="24">
        <v>841994.5</v>
      </c>
      <c r="G20" s="24">
        <v>422070</v>
      </c>
      <c r="H20" s="24">
        <v>72298</v>
      </c>
      <c r="I20" s="22"/>
      <c r="J20" s="22"/>
      <c r="K20" s="22">
        <v>67368</v>
      </c>
      <c r="L20" s="52"/>
      <c r="M20" s="32"/>
      <c r="O20" s="31"/>
    </row>
    <row r="21" spans="1:15" s="10" customFormat="1" ht="169.5" customHeight="1">
      <c r="A21" s="41" t="s">
        <v>22</v>
      </c>
      <c r="B21" s="20" t="s">
        <v>66</v>
      </c>
      <c r="C21" s="25" t="s">
        <v>50</v>
      </c>
      <c r="D21" s="21">
        <v>2013</v>
      </c>
      <c r="E21" s="21">
        <v>2015</v>
      </c>
      <c r="F21" s="24">
        <v>542024</v>
      </c>
      <c r="G21" s="24">
        <v>192024</v>
      </c>
      <c r="H21" s="22">
        <v>103970</v>
      </c>
      <c r="I21" s="22"/>
      <c r="J21" s="22"/>
      <c r="K21" s="22">
        <v>49156</v>
      </c>
      <c r="L21" s="52"/>
      <c r="M21" s="32"/>
      <c r="O21" s="30"/>
    </row>
    <row r="22" spans="1:13" s="10" customFormat="1" ht="40.5" customHeight="1">
      <c r="A22" s="41"/>
      <c r="B22" s="47" t="s">
        <v>55</v>
      </c>
      <c r="C22" s="20"/>
      <c r="D22" s="21"/>
      <c r="E22" s="21"/>
      <c r="F22" s="24"/>
      <c r="G22" s="24"/>
      <c r="H22" s="22"/>
      <c r="I22" s="22"/>
      <c r="J22" s="22"/>
      <c r="K22" s="22"/>
      <c r="L22" s="52"/>
      <c r="M22" s="30"/>
    </row>
    <row r="23" spans="1:15" s="27" customFormat="1" ht="88.5" customHeight="1">
      <c r="A23" s="41" t="s">
        <v>23</v>
      </c>
      <c r="B23" s="20" t="s">
        <v>67</v>
      </c>
      <c r="C23" s="25" t="s">
        <v>56</v>
      </c>
      <c r="D23" s="21">
        <v>2013</v>
      </c>
      <c r="E23" s="21">
        <v>2015</v>
      </c>
      <c r="F23" s="24">
        <v>84678</v>
      </c>
      <c r="G23" s="24">
        <v>42742.4</v>
      </c>
      <c r="H23" s="22">
        <v>16935.6</v>
      </c>
      <c r="I23" s="22"/>
      <c r="J23" s="22"/>
      <c r="K23" s="22">
        <v>59678</v>
      </c>
      <c r="L23" s="52"/>
      <c r="M23" s="30"/>
      <c r="N23" s="31"/>
      <c r="O23" s="31"/>
    </row>
    <row r="24" spans="1:13" s="10" customFormat="1" ht="20.25" customHeight="1">
      <c r="A24" s="43" t="s">
        <v>54</v>
      </c>
      <c r="B24" s="45" t="s">
        <v>24</v>
      </c>
      <c r="C24" s="23"/>
      <c r="D24" s="21"/>
      <c r="E24" s="21"/>
      <c r="F24" s="24">
        <f aca="true" t="shared" si="5" ref="F24:K24">F26</f>
        <v>14684369.61</v>
      </c>
      <c r="G24" s="24">
        <f t="shared" si="5"/>
        <v>8803122.17</v>
      </c>
      <c r="H24" s="24">
        <f t="shared" si="5"/>
        <v>5881247.44</v>
      </c>
      <c r="I24" s="24">
        <f t="shared" si="5"/>
        <v>0</v>
      </c>
      <c r="J24" s="24">
        <f t="shared" si="5"/>
        <v>0</v>
      </c>
      <c r="K24" s="24">
        <f t="shared" si="5"/>
        <v>14684369.61</v>
      </c>
      <c r="L24" s="52"/>
      <c r="M24" s="32"/>
    </row>
    <row r="25" spans="1:13" s="10" customFormat="1" ht="53.25" customHeight="1">
      <c r="A25" s="43"/>
      <c r="B25" s="45" t="s">
        <v>59</v>
      </c>
      <c r="C25" s="23"/>
      <c r="D25" s="21"/>
      <c r="E25" s="21"/>
      <c r="F25" s="24"/>
      <c r="G25" s="24"/>
      <c r="H25" s="24"/>
      <c r="I25" s="24"/>
      <c r="J25" s="24"/>
      <c r="K25" s="24"/>
      <c r="L25" s="52"/>
      <c r="M25" s="32"/>
    </row>
    <row r="26" spans="1:14" ht="76.5">
      <c r="A26" s="41" t="s">
        <v>60</v>
      </c>
      <c r="B26" s="55" t="s">
        <v>61</v>
      </c>
      <c r="C26" s="29" t="s">
        <v>11</v>
      </c>
      <c r="D26" s="21">
        <v>2014</v>
      </c>
      <c r="E26" s="49">
        <v>2015</v>
      </c>
      <c r="F26" s="22">
        <v>14684369.61</v>
      </c>
      <c r="G26" s="22">
        <v>8803122.17</v>
      </c>
      <c r="H26" s="22">
        <v>5881247.44</v>
      </c>
      <c r="I26" s="22"/>
      <c r="J26" s="56"/>
      <c r="K26" s="22">
        <v>14684369.61</v>
      </c>
      <c r="L26" s="52"/>
      <c r="M26" s="13"/>
      <c r="N26" s="13"/>
    </row>
    <row r="27" spans="1:13" s="10" customFormat="1" ht="42" customHeight="1">
      <c r="A27" s="41" t="s">
        <v>25</v>
      </c>
      <c r="B27" s="63" t="s">
        <v>26</v>
      </c>
      <c r="C27" s="63"/>
      <c r="D27" s="63"/>
      <c r="E27" s="63"/>
      <c r="F27" s="26">
        <f aca="true" t="shared" si="6" ref="F27:K27">+F28+F29</f>
        <v>0</v>
      </c>
      <c r="G27" s="26">
        <f t="shared" si="6"/>
        <v>0</v>
      </c>
      <c r="H27" s="26"/>
      <c r="I27" s="26"/>
      <c r="J27" s="26">
        <f t="shared" si="6"/>
        <v>0</v>
      </c>
      <c r="K27" s="26">
        <f t="shared" si="6"/>
        <v>0</v>
      </c>
      <c r="L27" s="52"/>
      <c r="M27" s="32"/>
    </row>
    <row r="28" spans="1:13" s="10" customFormat="1" ht="16.5" customHeight="1">
      <c r="A28" s="41" t="s">
        <v>27</v>
      </c>
      <c r="B28" s="64" t="s">
        <v>7</v>
      </c>
      <c r="C28" s="64"/>
      <c r="D28" s="64"/>
      <c r="E28" s="64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52"/>
      <c r="M28" s="32"/>
    </row>
    <row r="29" spans="1:13" s="10" customFormat="1" ht="16.5" customHeight="1">
      <c r="A29" s="41" t="s">
        <v>28</v>
      </c>
      <c r="B29" s="64" t="s">
        <v>8</v>
      </c>
      <c r="C29" s="64"/>
      <c r="D29" s="64"/>
      <c r="E29" s="64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52"/>
      <c r="M29" s="32"/>
    </row>
    <row r="30" spans="1:13" s="2" customFormat="1" ht="27.75" customHeight="1">
      <c r="A30" s="41" t="s">
        <v>48</v>
      </c>
      <c r="B30" s="63" t="s">
        <v>29</v>
      </c>
      <c r="C30" s="63"/>
      <c r="D30" s="63"/>
      <c r="E30" s="63"/>
      <c r="F30" s="26">
        <f aca="true" t="shared" si="7" ref="F30:K30">F31+F47</f>
        <v>68924690.61</v>
      </c>
      <c r="G30" s="26">
        <f t="shared" si="7"/>
        <v>27518579.47</v>
      </c>
      <c r="H30" s="26">
        <f t="shared" si="7"/>
        <v>21463322.85</v>
      </c>
      <c r="I30" s="26">
        <f t="shared" si="7"/>
        <v>3018863</v>
      </c>
      <c r="J30" s="26">
        <f t="shared" si="7"/>
        <v>2203727.67</v>
      </c>
      <c r="K30" s="26">
        <f t="shared" si="7"/>
        <v>59781817.18</v>
      </c>
      <c r="L30" s="52"/>
      <c r="M30" s="32"/>
    </row>
    <row r="31" spans="1:13" s="2" customFormat="1" ht="16.5" customHeight="1">
      <c r="A31" s="43" t="s">
        <v>30</v>
      </c>
      <c r="B31" s="62" t="s">
        <v>7</v>
      </c>
      <c r="C31" s="62"/>
      <c r="D31" s="62"/>
      <c r="E31" s="62"/>
      <c r="F31" s="24">
        <f aca="true" t="shared" si="8" ref="F31:K31">SUM(F32:F46)</f>
        <v>47921023.94</v>
      </c>
      <c r="G31" s="24">
        <f t="shared" si="8"/>
        <v>22080579.47</v>
      </c>
      <c r="H31" s="24">
        <f t="shared" si="8"/>
        <v>14025322.85</v>
      </c>
      <c r="I31" s="24">
        <f t="shared" si="8"/>
        <v>2555863</v>
      </c>
      <c r="J31" s="24">
        <f t="shared" si="8"/>
        <v>1409061</v>
      </c>
      <c r="K31" s="24">
        <f t="shared" si="8"/>
        <v>38888150.51</v>
      </c>
      <c r="L31" s="52"/>
      <c r="M31" s="32"/>
    </row>
    <row r="32" spans="1:18" s="2" customFormat="1" ht="103.5" customHeight="1">
      <c r="A32" s="41" t="s">
        <v>31</v>
      </c>
      <c r="B32" s="20" t="s">
        <v>68</v>
      </c>
      <c r="C32" s="29" t="s">
        <v>11</v>
      </c>
      <c r="D32" s="21">
        <v>2013</v>
      </c>
      <c r="E32" s="21">
        <v>2015</v>
      </c>
      <c r="F32" s="24">
        <v>90000</v>
      </c>
      <c r="G32" s="24">
        <v>45000</v>
      </c>
      <c r="H32" s="24">
        <v>45000</v>
      </c>
      <c r="I32" s="24"/>
      <c r="J32" s="24"/>
      <c r="K32" s="24">
        <v>53100</v>
      </c>
      <c r="L32" s="52"/>
      <c r="M32" s="32"/>
      <c r="N32" s="11"/>
      <c r="O32" s="11"/>
      <c r="R32" s="11"/>
    </row>
    <row r="33" spans="1:18" s="2" customFormat="1" ht="45" customHeight="1">
      <c r="A33" s="41" t="s">
        <v>32</v>
      </c>
      <c r="B33" s="28" t="s">
        <v>69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2">
        <f>SUM(G33:J33)</f>
        <v>190500</v>
      </c>
      <c r="L33" s="52"/>
      <c r="M33" s="32"/>
      <c r="N33" s="11"/>
      <c r="O33" s="11"/>
      <c r="P33" s="11"/>
      <c r="Q33" s="11"/>
      <c r="R33" s="11"/>
    </row>
    <row r="34" spans="1:15" s="2" customFormat="1" ht="40.5" customHeight="1">
      <c r="A34" s="41" t="s">
        <v>33</v>
      </c>
      <c r="B34" s="28" t="s">
        <v>70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2">
        <v>0</v>
      </c>
      <c r="L34" s="52"/>
      <c r="M34" s="32"/>
      <c r="N34" s="11"/>
      <c r="O34" s="11"/>
    </row>
    <row r="35" spans="1:15" s="2" customFormat="1" ht="30.75" customHeight="1">
      <c r="A35" s="41" t="s">
        <v>34</v>
      </c>
      <c r="B35" s="28" t="s">
        <v>71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2">
        <v>0</v>
      </c>
      <c r="L35" s="52"/>
      <c r="M35" s="32"/>
      <c r="O35" s="11"/>
    </row>
    <row r="36" spans="1:16" s="2" customFormat="1" ht="214.5" customHeight="1">
      <c r="A36" s="41" t="s">
        <v>35</v>
      </c>
      <c r="B36" s="28" t="s">
        <v>86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2">
        <v>25669.4</v>
      </c>
      <c r="L36" s="52"/>
      <c r="M36" s="32"/>
      <c r="N36" s="11"/>
      <c r="O36" s="11"/>
      <c r="P36" s="11"/>
    </row>
    <row r="37" spans="1:15" s="2" customFormat="1" ht="33.75" customHeight="1">
      <c r="A37" s="41" t="s">
        <v>36</v>
      </c>
      <c r="B37" s="28" t="s">
        <v>72</v>
      </c>
      <c r="C37" s="29" t="s">
        <v>11</v>
      </c>
      <c r="D37" s="21">
        <v>2013</v>
      </c>
      <c r="E37" s="21">
        <v>2015</v>
      </c>
      <c r="F37" s="24">
        <v>31230200</v>
      </c>
      <c r="G37" s="24">
        <v>16000000</v>
      </c>
      <c r="H37" s="24">
        <v>8000000</v>
      </c>
      <c r="I37" s="24"/>
      <c r="J37" s="24"/>
      <c r="K37" s="22">
        <v>24000000</v>
      </c>
      <c r="L37" s="52"/>
      <c r="M37" s="32"/>
      <c r="O37" s="11"/>
    </row>
    <row r="38" spans="1:16" s="2" customFormat="1" ht="147" customHeight="1">
      <c r="A38" s="41" t="s">
        <v>37</v>
      </c>
      <c r="B38" s="28" t="s">
        <v>73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2">
        <v>17385.44</v>
      </c>
      <c r="L38" s="52"/>
      <c r="M38" s="32"/>
      <c r="P38" s="11"/>
    </row>
    <row r="39" spans="1:18" s="2" customFormat="1" ht="39.75" customHeight="1">
      <c r="A39" s="41" t="s">
        <v>38</v>
      </c>
      <c r="B39" s="28" t="s">
        <v>74</v>
      </c>
      <c r="C39" s="29" t="s">
        <v>11</v>
      </c>
      <c r="D39" s="21">
        <v>2013</v>
      </c>
      <c r="E39" s="21">
        <v>2016</v>
      </c>
      <c r="F39" s="24">
        <v>360000</v>
      </c>
      <c r="G39" s="24">
        <v>90000</v>
      </c>
      <c r="H39" s="24">
        <v>90000</v>
      </c>
      <c r="I39" s="24">
        <v>90000</v>
      </c>
      <c r="J39" s="24"/>
      <c r="K39" s="24">
        <v>270000</v>
      </c>
      <c r="L39" s="52"/>
      <c r="M39" s="32"/>
      <c r="P39" s="11"/>
      <c r="R39" s="11"/>
    </row>
    <row r="40" spans="1:18" s="2" customFormat="1" ht="59.25" customHeight="1">
      <c r="A40" s="41" t="s">
        <v>64</v>
      </c>
      <c r="B40" s="28" t="s">
        <v>75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>
        <v>2410301.67</v>
      </c>
      <c r="L40" s="52"/>
      <c r="M40" s="32"/>
      <c r="O40" s="11"/>
      <c r="R40" s="11"/>
    </row>
    <row r="41" spans="1:18" s="2" customFormat="1" ht="67.5" customHeight="1">
      <c r="A41" s="41" t="s">
        <v>39</v>
      </c>
      <c r="B41" s="28" t="s">
        <v>76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>
        <v>3700000</v>
      </c>
      <c r="L41" s="52"/>
      <c r="M41" s="32"/>
      <c r="R41" s="11"/>
    </row>
    <row r="42" spans="1:18" s="27" customFormat="1" ht="79.5" customHeight="1">
      <c r="A42" s="51" t="s">
        <v>40</v>
      </c>
      <c r="B42" s="28" t="s">
        <v>77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>
        <v>3530000</v>
      </c>
      <c r="L42" s="52"/>
      <c r="M42" s="31"/>
      <c r="R42" s="31"/>
    </row>
    <row r="43" spans="1:18" s="27" customFormat="1" ht="59.25" customHeight="1">
      <c r="A43" s="51" t="s">
        <v>41</v>
      </c>
      <c r="B43" s="28" t="s">
        <v>78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v>32287.5</v>
      </c>
      <c r="H43" s="24">
        <v>6172.5</v>
      </c>
      <c r="I43" s="24"/>
      <c r="J43" s="24"/>
      <c r="K43" s="24">
        <v>38460</v>
      </c>
      <c r="L43" s="52"/>
      <c r="M43" s="31"/>
      <c r="O43" s="31"/>
      <c r="R43" s="31"/>
    </row>
    <row r="44" spans="1:18" s="27" customFormat="1" ht="36" customHeight="1">
      <c r="A44" s="51" t="s">
        <v>42</v>
      </c>
      <c r="B44" s="28" t="s">
        <v>79</v>
      </c>
      <c r="C44" s="29" t="s">
        <v>11</v>
      </c>
      <c r="D44" s="21">
        <v>2013</v>
      </c>
      <c r="E44" s="21">
        <v>2017</v>
      </c>
      <c r="F44" s="24">
        <v>4268734</v>
      </c>
      <c r="G44" s="24">
        <v>1235473</v>
      </c>
      <c r="H44" s="24">
        <v>1272537</v>
      </c>
      <c r="I44" s="24">
        <v>1310713</v>
      </c>
      <c r="J44" s="24">
        <v>450011</v>
      </c>
      <c r="K44" s="24">
        <v>4268734</v>
      </c>
      <c r="L44" s="52"/>
      <c r="M44" s="31"/>
      <c r="R44" s="31"/>
    </row>
    <row r="45" spans="1:18" s="27" customFormat="1" ht="47.25" customHeight="1">
      <c r="A45" s="51" t="s">
        <v>43</v>
      </c>
      <c r="B45" s="28" t="s">
        <v>80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>
        <f>SUM(G45:I45)</f>
        <v>46500</v>
      </c>
      <c r="L45" s="52"/>
      <c r="M45" s="31"/>
      <c r="R45" s="31"/>
    </row>
    <row r="46" spans="1:18" s="27" customFormat="1" ht="42" customHeight="1">
      <c r="A46" s="51" t="s">
        <v>44</v>
      </c>
      <c r="B46" s="28" t="s">
        <v>81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>
        <v>337500</v>
      </c>
      <c r="L46" s="52"/>
      <c r="M46" s="31"/>
      <c r="R46" s="31"/>
    </row>
    <row r="47" spans="1:14" s="2" customFormat="1" ht="19.5" customHeight="1">
      <c r="A47" s="43" t="s">
        <v>45</v>
      </c>
      <c r="B47" s="44" t="s">
        <v>24</v>
      </c>
      <c r="C47" s="29"/>
      <c r="D47" s="21"/>
      <c r="E47" s="21"/>
      <c r="F47" s="24">
        <f aca="true" t="shared" si="9" ref="F47:K47">SUM(F48:F50)</f>
        <v>21003666.67</v>
      </c>
      <c r="G47" s="24">
        <f t="shared" si="9"/>
        <v>5438000</v>
      </c>
      <c r="H47" s="24">
        <f t="shared" si="9"/>
        <v>7438000</v>
      </c>
      <c r="I47" s="24">
        <f t="shared" si="9"/>
        <v>463000</v>
      </c>
      <c r="J47" s="24">
        <f t="shared" si="9"/>
        <v>794666.67</v>
      </c>
      <c r="K47" s="24">
        <f t="shared" si="9"/>
        <v>20893666.67</v>
      </c>
      <c r="L47" s="52"/>
      <c r="M47" s="32"/>
      <c r="N47" s="11"/>
    </row>
    <row r="48" spans="1:18" s="2" customFormat="1" ht="28.5" customHeight="1">
      <c r="A48" s="41" t="s">
        <v>46</v>
      </c>
      <c r="B48" s="28" t="s">
        <v>82</v>
      </c>
      <c r="C48" s="29" t="s">
        <v>11</v>
      </c>
      <c r="D48" s="21">
        <v>2013</v>
      </c>
      <c r="E48" s="21">
        <v>2016</v>
      </c>
      <c r="F48" s="24">
        <v>465000</v>
      </c>
      <c r="G48" s="24">
        <v>110000</v>
      </c>
      <c r="H48" s="24">
        <v>110000</v>
      </c>
      <c r="I48" s="24">
        <f>110000+25000</f>
        <v>135000</v>
      </c>
      <c r="J48" s="24"/>
      <c r="K48" s="24">
        <f>G48+H48+I48</f>
        <v>355000</v>
      </c>
      <c r="L48" s="52"/>
      <c r="M48" s="32"/>
      <c r="P48" s="11"/>
      <c r="R48" s="11"/>
    </row>
    <row r="49" spans="1:14" ht="40.5" customHeight="1">
      <c r="A49" s="41" t="s">
        <v>65</v>
      </c>
      <c r="B49" s="20" t="s">
        <v>83</v>
      </c>
      <c r="C49" s="29" t="s">
        <v>11</v>
      </c>
      <c r="D49" s="21">
        <v>2013</v>
      </c>
      <c r="E49" s="49">
        <v>2015</v>
      </c>
      <c r="F49" s="22">
        <v>12000000</v>
      </c>
      <c r="G49" s="22">
        <v>5000000</v>
      </c>
      <c r="H49" s="22">
        <v>7000000</v>
      </c>
      <c r="I49" s="22"/>
      <c r="J49" s="22"/>
      <c r="K49" s="22">
        <v>12000000</v>
      </c>
      <c r="L49" s="52"/>
      <c r="M49" s="13"/>
      <c r="N49" s="13"/>
    </row>
    <row r="50" spans="1:12" ht="51">
      <c r="A50" s="41" t="s">
        <v>47</v>
      </c>
      <c r="B50" s="55" t="s">
        <v>84</v>
      </c>
      <c r="C50" s="29" t="s">
        <v>11</v>
      </c>
      <c r="D50" s="21">
        <v>2013</v>
      </c>
      <c r="E50" s="49">
        <v>2028</v>
      </c>
      <c r="F50" s="22">
        <v>8538666.67</v>
      </c>
      <c r="G50" s="22">
        <v>328000</v>
      </c>
      <c r="H50" s="22">
        <v>328000</v>
      </c>
      <c r="I50" s="22">
        <v>328000</v>
      </c>
      <c r="J50" s="22">
        <v>794666.67</v>
      </c>
      <c r="K50" s="22">
        <v>8538666.67</v>
      </c>
      <c r="L50" s="52"/>
    </row>
    <row r="51" spans="1:11" ht="13.5">
      <c r="A51" s="42"/>
      <c r="B51" s="4"/>
      <c r="C51" s="33"/>
      <c r="D51" s="6"/>
      <c r="E51" s="7"/>
      <c r="F51" s="12"/>
      <c r="G51" s="12"/>
      <c r="H51" s="12"/>
      <c r="I51" s="12"/>
      <c r="J51" s="8"/>
      <c r="K51" s="9"/>
    </row>
    <row r="52" spans="1:11" ht="13.5">
      <c r="A52" s="42"/>
      <c r="B52" s="4"/>
      <c r="C52" s="33"/>
      <c r="D52" s="6"/>
      <c r="E52" s="7"/>
      <c r="F52" s="12"/>
      <c r="G52" s="12"/>
      <c r="H52" s="12"/>
      <c r="I52" s="12"/>
      <c r="J52" s="8"/>
      <c r="K52" s="9"/>
    </row>
    <row r="53" spans="1:11" ht="13.5">
      <c r="A53" s="42"/>
      <c r="B53" s="4"/>
      <c r="C53" s="33"/>
      <c r="D53" s="6"/>
      <c r="E53" s="7"/>
      <c r="F53" s="12"/>
      <c r="G53" s="12"/>
      <c r="H53" s="12"/>
      <c r="I53" s="12"/>
      <c r="J53" s="8"/>
      <c r="K53" s="9"/>
    </row>
    <row r="54" spans="1:11" ht="13.5">
      <c r="A54" s="42"/>
      <c r="B54" s="4"/>
      <c r="C54" s="33"/>
      <c r="D54" s="6"/>
      <c r="E54" s="7"/>
      <c r="F54" s="12"/>
      <c r="G54" s="12"/>
      <c r="H54" s="12"/>
      <c r="I54" s="12"/>
      <c r="J54" s="8"/>
      <c r="K54" s="9"/>
    </row>
    <row r="55" spans="1:11" ht="13.5">
      <c r="A55" s="42"/>
      <c r="B55" s="4"/>
      <c r="C55" s="33"/>
      <c r="D55" s="6"/>
      <c r="E55" s="7"/>
      <c r="F55" s="12"/>
      <c r="G55" s="12"/>
      <c r="H55" s="12"/>
      <c r="I55" s="12"/>
      <c r="J55" s="8"/>
      <c r="K55" s="9"/>
    </row>
    <row r="56" spans="1:11" ht="13.5">
      <c r="A56" s="42"/>
      <c r="B56" s="4"/>
      <c r="C56" s="33"/>
      <c r="D56" s="6"/>
      <c r="E56" s="7"/>
      <c r="F56" s="12"/>
      <c r="G56" s="12"/>
      <c r="H56" s="12"/>
      <c r="I56" s="12"/>
      <c r="J56" s="8"/>
      <c r="K56" s="9"/>
    </row>
    <row r="57" spans="1:11" ht="13.5">
      <c r="A57" s="42"/>
      <c r="B57" s="4"/>
      <c r="C57" s="33"/>
      <c r="D57" s="6"/>
      <c r="E57" s="7"/>
      <c r="F57" s="12"/>
      <c r="G57" s="53"/>
      <c r="H57" s="12"/>
      <c r="I57" s="12"/>
      <c r="J57" s="8"/>
      <c r="K57" s="9"/>
    </row>
    <row r="58" spans="1:11" ht="13.5">
      <c r="A58" s="42"/>
      <c r="B58" s="4"/>
      <c r="C58" s="33"/>
      <c r="D58" s="6"/>
      <c r="E58" s="7"/>
      <c r="F58" s="12"/>
      <c r="G58" s="12"/>
      <c r="H58" s="12"/>
      <c r="I58" s="12"/>
      <c r="J58" s="8"/>
      <c r="K58" s="9"/>
    </row>
    <row r="59" spans="1:11" ht="13.5">
      <c r="A59" s="42"/>
      <c r="B59" s="4"/>
      <c r="C59" s="33"/>
      <c r="D59" s="6"/>
      <c r="E59" s="7"/>
      <c r="F59" s="12"/>
      <c r="G59" s="12"/>
      <c r="H59" s="12"/>
      <c r="I59" s="12"/>
      <c r="J59" s="8"/>
      <c r="K59" s="9"/>
    </row>
    <row r="60" spans="1:11" ht="13.5">
      <c r="A60" s="42"/>
      <c r="B60" s="4"/>
      <c r="C60" s="33"/>
      <c r="D60" s="6"/>
      <c r="E60" s="7"/>
      <c r="F60" s="12"/>
      <c r="G60" s="12"/>
      <c r="H60" s="12"/>
      <c r="I60" s="12"/>
      <c r="J60" s="8"/>
      <c r="K60" s="9"/>
    </row>
    <row r="61" spans="1:11" ht="13.5">
      <c r="A61" s="42"/>
      <c r="B61" s="4"/>
      <c r="C61" s="33"/>
      <c r="D61" s="6"/>
      <c r="E61" s="7"/>
      <c r="F61" s="12"/>
      <c r="G61" s="12"/>
      <c r="H61" s="12"/>
      <c r="I61" s="12"/>
      <c r="J61" s="8"/>
      <c r="K61" s="9"/>
    </row>
    <row r="62" spans="1:11" ht="13.5">
      <c r="A62" s="42"/>
      <c r="B62" s="4"/>
      <c r="C62" s="33"/>
      <c r="D62" s="6"/>
      <c r="E62" s="7"/>
      <c r="F62" s="54"/>
      <c r="G62" s="54"/>
      <c r="H62" s="12"/>
      <c r="I62" s="54"/>
      <c r="J62" s="8"/>
      <c r="K62" s="9"/>
    </row>
    <row r="63" spans="1:11" ht="13.5">
      <c r="A63" s="42"/>
      <c r="B63" s="4"/>
      <c r="C63" s="33"/>
      <c r="D63" s="6"/>
      <c r="E63" s="7"/>
      <c r="F63" s="12"/>
      <c r="G63" s="12"/>
      <c r="H63" s="12"/>
      <c r="I63" s="12"/>
      <c r="J63" s="8"/>
      <c r="K63" s="9"/>
    </row>
    <row r="64" spans="1:11" ht="13.5">
      <c r="A64" s="42"/>
      <c r="B64" s="4"/>
      <c r="C64" s="33"/>
      <c r="D64" s="6"/>
      <c r="E64" s="7"/>
      <c r="F64" s="12"/>
      <c r="G64" s="12"/>
      <c r="H64" s="12"/>
      <c r="I64" s="12"/>
      <c r="J64" s="8"/>
      <c r="K64" s="9"/>
    </row>
    <row r="65" spans="1:11" ht="13.5">
      <c r="A65" s="42"/>
      <c r="B65" s="4"/>
      <c r="C65" s="33"/>
      <c r="D65" s="6"/>
      <c r="E65" s="7"/>
      <c r="F65" s="12"/>
      <c r="G65" s="8"/>
      <c r="H65" s="8"/>
      <c r="I65" s="54"/>
      <c r="J65" s="8"/>
      <c r="K65" s="9"/>
    </row>
    <row r="66" spans="1:11" ht="13.5">
      <c r="A66" s="42"/>
      <c r="B66" s="4"/>
      <c r="C66" s="33"/>
      <c r="D66" s="6"/>
      <c r="E66" s="7"/>
      <c r="F66" s="12"/>
      <c r="G66" s="8"/>
      <c r="H66" s="8"/>
      <c r="I66" s="8"/>
      <c r="J66" s="8"/>
      <c r="K66" s="9"/>
    </row>
    <row r="67" spans="1:11" ht="13.5">
      <c r="A67" s="42"/>
      <c r="B67" s="4"/>
      <c r="C67" s="5"/>
      <c r="D67" s="6"/>
      <c r="E67" s="7"/>
      <c r="F67" s="12"/>
      <c r="G67" s="8"/>
      <c r="H67" s="8"/>
      <c r="I67" s="8"/>
      <c r="J67" s="8"/>
      <c r="K67" s="9"/>
    </row>
    <row r="68" spans="1:11" ht="13.5">
      <c r="A68" s="42"/>
      <c r="B68" s="4"/>
      <c r="C68" s="5"/>
      <c r="D68" s="6"/>
      <c r="E68" s="7"/>
      <c r="F68" s="12"/>
      <c r="G68" s="8"/>
      <c r="H68" s="8"/>
      <c r="I68" s="8"/>
      <c r="J68" s="8"/>
      <c r="K68" s="9"/>
    </row>
    <row r="69" ht="12.75">
      <c r="F69" s="13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62" ht="12.75">
      <c r="A262" s="50"/>
    </row>
    <row r="263" ht="12.75">
      <c r="A263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</sheetData>
  <sheetProtection/>
  <mergeCells count="19">
    <mergeCell ref="A9:A11"/>
    <mergeCell ref="B9:B11"/>
    <mergeCell ref="C9:C11"/>
    <mergeCell ref="D9:E9"/>
    <mergeCell ref="D10:E10"/>
    <mergeCell ref="B17:E17"/>
    <mergeCell ref="B13:E13"/>
    <mergeCell ref="B16:E16"/>
    <mergeCell ref="B14:E14"/>
    <mergeCell ref="K9:K11"/>
    <mergeCell ref="G10:J10"/>
    <mergeCell ref="F9:F11"/>
    <mergeCell ref="G9:J9"/>
    <mergeCell ref="B31:E31"/>
    <mergeCell ref="B27:E27"/>
    <mergeCell ref="B28:E28"/>
    <mergeCell ref="B29:E29"/>
    <mergeCell ref="B30:E30"/>
    <mergeCell ref="B15:E15"/>
  </mergeCells>
  <hyperlinks>
    <hyperlink ref="K9" r:id="rId1" display="_ftn1"/>
  </hyperlinks>
  <printOptions/>
  <pageMargins left="0.5511811023622047" right="0.15748031496062992" top="0.5905511811023623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2013-11-13T12:58:52Z</cp:lastPrinted>
  <dcterms:created xsi:type="dcterms:W3CDTF">2010-09-24T07:39:40Z</dcterms:created>
  <dcterms:modified xsi:type="dcterms:W3CDTF">2013-11-15T09:33:25Z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