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<sst xmlns="http://schemas.openxmlformats.org/spreadsheetml/2006/main" count="197" uniqueCount="133">
  <si>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</si>
  <si>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</si>
  <si>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</si>
  <si>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</si>
  <si>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</si>
  <si>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</si>
  <si>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</si>
  <si>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</si>
  <si>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</si>
  <si>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</si>
  <si>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zadanie</t>
  </si>
  <si>
    <t>Rady Miasta Konina</t>
  </si>
  <si>
    <t>Urząd Miejski w Koninie</t>
  </si>
  <si>
    <t>Wieloletnie przedsięwzięcia finansowe miasta Konina</t>
  </si>
  <si>
    <t>Limit zobowiązań</t>
  </si>
  <si>
    <t xml:space="preserve">Utrzymanie bieżące - konserwacja techniczna sygnalizacji świetlnych na terenie Miasta Konina (dz. 900 rozdz. 90015). Wydatki bieżące </t>
  </si>
  <si>
    <t>Wykonanie i dostawa dokumentów komunikacyjnych (dz. 750 rozdz. 75020). Wydatki bieżące</t>
  </si>
  <si>
    <t>Bankowa obsługa budżetu Miasta Konina i podległych jednostek organizacyjnych (dz. 750 rozdz. 75023). Wydatki bieżące</t>
  </si>
  <si>
    <t>PI Wsparcie rozwoju narzędzi związanych z kontraktowaniem usług społecznych w Koninie</t>
  </si>
  <si>
    <t>Wykonanie auditów pośrednich w nadzorze i auditu odnowieniowego w zakresie nadzoru nad Systemem Zarządzania Jakością w Urzędzie Miejskim w Koninie (dz. 750 rozdz. 75023). Wydatki bieżące</t>
  </si>
  <si>
    <t>Przedszkole Nr 2 "Kraina Wesołej Zabawy" w Koninie</t>
  </si>
  <si>
    <t>Przedszkole     Nr 32</t>
  </si>
  <si>
    <t>Kompleksowa promocja markowego produktu turystyki wodnej Wielka Pętla Wielkopolski</t>
  </si>
  <si>
    <t>Nowe możliwości zawodowe - Twoja szansa na konińskim rynku pracy</t>
  </si>
  <si>
    <t>Jesteś przedsiębiorczy! Zacznij działać już dziś w Koninie</t>
  </si>
  <si>
    <t>I LO w Koninie</t>
  </si>
  <si>
    <t>Przedszkole nr 32 w Koninie</t>
  </si>
  <si>
    <t>Dobre przedszkole na dobry start</t>
  </si>
  <si>
    <t>Przedszkole nr 4 w Koninie</t>
  </si>
  <si>
    <t>Zespół Szkół im. M.Kopernika w Koninie</t>
  </si>
  <si>
    <t>Zawodowcy z Kopernika</t>
  </si>
  <si>
    <t>The Earth cannot be recycled! Eco kids - Eco parents (Eko dzieci - Eko rodzice)</t>
  </si>
  <si>
    <t>Towards a European Rememberance (W poszukiwaniu europejskiej pamięci)</t>
  </si>
  <si>
    <t>Twój zawód, Twoja praca -poprawa dostępu do zatrudnienia na konińskim rynku pracy</t>
  </si>
  <si>
    <t>Sporządzenie miejscowych planów zagospodarowania przestrzennego oraz zmiany studium uwarunkowań i kierunków zagospodarowania przestrzennego miasta Konina (dz. 710 rozdz. 71004). Wydatki bieżące</t>
  </si>
  <si>
    <t>Urządzanie, pielęgnacja i porządkowanie terenów zieleni wraz z prowadzeniem i ochroną Mini ZOO (dz. 900 rozdz. 90004). Wydatki bieżące</t>
  </si>
  <si>
    <t>Realizacja Programu opieki nad zwierzętami bezdomnymi oraz zapobieganie bezdomności zwierząt na terenie miasta Konina (dz. 900 rozdz. 90013). Wydatki bieżące</t>
  </si>
  <si>
    <t>Utrzymanie szaletów miejskich na terenie miasta Konina (dz. 900 rozdz. 90095). Wydatki bieżące</t>
  </si>
  <si>
    <t>Wykonanie i dostawa tablic rejestracyjnych (dz. 750 rozdz. 75020). Wydatki bieżące</t>
  </si>
  <si>
    <t>Zarządzanie nieruchomościami zabudowanymi budynkami komunalnymimieszkalnymi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Wydatki bieżące</t>
  </si>
  <si>
    <t>Twoja firma - wspomagamy przedsiębiorczych w Koninie</t>
  </si>
  <si>
    <t>Konwojowanie gotówki z kasy Urzędu Miejskiego w Koninie przy ul. Przemysłowej (dz.750 rozdz. 75023). Wydatki bieżące</t>
  </si>
  <si>
    <t xml:space="preserve">zadanie </t>
  </si>
  <si>
    <t>Klub dziecięcy - mama wraca do pracy</t>
  </si>
  <si>
    <t>Utrzymanie ciągłości funkcjonowania systemów informatycznych (dz.750 rozdz. 75023). Wydatki bieżące</t>
  </si>
  <si>
    <t>Dofinansowanie remontów i zakupów bieżących Komendy Miejskiej Policji w Koninie (dz. 754 rozdz. 75405). Wydatki bieżące</t>
  </si>
  <si>
    <t>Załącznik nr 2</t>
  </si>
  <si>
    <t>Wynajem, z prawem do podnajmu, lokali mieszkalnych od innych właścicieli zasobów mieszkaniowych celem realizacji zadań wynikających z ustawy o ochronie praw lokatorów mieszkaniowym zasobie gminy i o zmianie Kodeksu cywilnego (dz. 700 rozdz.70005). Wydatki bieżące</t>
  </si>
  <si>
    <t>Słoneczny świat przedszkolaka</t>
  </si>
  <si>
    <t>Przedszkole     Nr 10 z oddziałami integracyjnymi "Leszczynowa Górka"</t>
  </si>
  <si>
    <t>Gospodarowanie odpadami komunalnymi przez gminę (dz. 900 rozdz. 90002, dz. 750 rozdz. 75023). Wydatki bieżące</t>
  </si>
  <si>
    <t>Wydatki na przedsięwzięcia-ogółem (1.1.+1.2.+1.3.) z tego</t>
  </si>
  <si>
    <t>1.</t>
  </si>
  <si>
    <t>1.a</t>
  </si>
  <si>
    <t>1.b</t>
  </si>
  <si>
    <t>1.1.</t>
  </si>
  <si>
    <t xml:space="preserve"> Programy, projekty lub zadania związane z programami realizowanymi z udziałem środków, o których mowa w art. 5 ust. 1 pkt 2 i 3 ustawy z dnia 27 sierpnia 2009 r. o finansach publicznych (Dz.U Nr 157, poz.1240, z póżn. zm.)  z tego:</t>
  </si>
  <si>
    <t>1.1.1.</t>
  </si>
  <si>
    <t>1.1.1.1</t>
  </si>
  <si>
    <t>1.1.1.2</t>
  </si>
  <si>
    <t xml:space="preserve">Program Operacyjny Kapitał Ludzki; Dobre rządzenie. Cel: Poprawa warunków prawnych i administracyjnych do prowadzenia efektywnej polityki rozwoju gospodarczego przez Miasto Konin (dz.853 rozdz. 85395). </t>
  </si>
  <si>
    <t>Program Operacyjny Kapitał Ludzki; Rozwój wykształcenia i kompetencji w  regionach. Cel: Podniesienie i uzupełnienie kwalifikacji kadry pedagogicznej i administracyjnej (dz. 853 rozdz. 85395).</t>
  </si>
  <si>
    <t>Dokształcanie to Twoja szansa</t>
  </si>
  <si>
    <t>1.1.1.3</t>
  </si>
  <si>
    <t xml:space="preserve">Wielkopolski Regionalny Program Operacyjny na lata 2007-2013. Cel: Profesjonalna, kompleksowa kampania promocyjna markowego produktu o nazwie Wielka Pętla Wielkopolski łączącego 690 km dróg wodnych w wodny szlak turystyczny (dz. 630 rozdz. 63095). </t>
  </si>
  <si>
    <t>1.1.1.4</t>
  </si>
  <si>
    <t xml:space="preserve">Program Operacyjny Kapitał Ludzki. Cel: Podniesienie poziomu aktywności zawodowej osób niepełnosprawnych pozostających bez zatrudnienia (dz. 853 rozdz. 85395). </t>
  </si>
  <si>
    <t>1.1.1.5</t>
  </si>
  <si>
    <t>1.1.1.6</t>
  </si>
  <si>
    <t xml:space="preserve">"Uczenie się przez całe życie" Partnerskie Projekty Szkół Comenius. Cel:Poznawanie krajów partnerskich, doskonalenie umiejętności językowych i promowanie regionu (Dz.801, rozdz.80195). </t>
  </si>
  <si>
    <t>1.1.1.7</t>
  </si>
  <si>
    <t xml:space="preserve">"Uczenie się przez całe życie" Partnerskie Projekty Szkół Comenius. Cel:Wzmacnianie europejskiego wymiaru edukacji poprzez promowanie współpracy międzynarodowej (Dz.801, rozdz.80104). </t>
  </si>
  <si>
    <t>1.1.1.8</t>
  </si>
  <si>
    <t>1.1.1.9</t>
  </si>
  <si>
    <t xml:space="preserve">Program Operacyjny Kapitał Ludzki; Cel: Podniesienie atrakcyjności i jakości szkolnictwa zawodowego (Dz.853, rozdz.85395). </t>
  </si>
  <si>
    <t>1.1.1.10</t>
  </si>
  <si>
    <t xml:space="preserve">Program Operacyjny Kapitał Ludzki; Cel: Wspomaganie osób bezrobotnych w przekwalifikowaniu i znalezieniu zatrudnienia (dz.853 rozdz. 85395). </t>
  </si>
  <si>
    <t>1.1.1.11</t>
  </si>
  <si>
    <t xml:space="preserve">Program Operacyjny Kapitał Ludzki; Rozwój wykształcenia i kompetencji w regionach. Cel: Upowszechnianie edukacji przedszkolnej wsród 35 dzieci w wieku 3-5 lat z terenu miasta Konina, powiatu konińskiego, tureckiego, kolskiego i słupeckiego (Dz.853, rozdz.85395).  </t>
  </si>
  <si>
    <t>1.1.1.12</t>
  </si>
  <si>
    <t>W drodze do wiedzy</t>
  </si>
  <si>
    <t>1.1.1.13</t>
  </si>
  <si>
    <t>1.1.1.14</t>
  </si>
  <si>
    <t>1.1.2.</t>
  </si>
  <si>
    <t>- wydatki majątkowe</t>
  </si>
  <si>
    <t xml:space="preserve">Program Operacyjny Kapitał Ludzki. Cel: Poprawa sytuacji na konińskim rynku pracy bezrobotnych mieszkańców miasta Konina zamierzających rozpocząć działalność gospodarczą poprzez wsparcie postaw służących rozwojowi przedsiębiorczości i  samozatrudnienie (dz. 853 rozdz. 85395). </t>
  </si>
  <si>
    <t xml:space="preserve">Program Operacyjny Kapitał Ludzki; Rozwój wykształcenia i kompetencji w regionach. Cel: Upowszechnianie edukacji przedszkolnej na terenie miasta Konina i powiatu konińskiego (Dz.853, rozdz.85395). </t>
  </si>
  <si>
    <t xml:space="preserve">Program Operacyjny Kapitał Ludzki; Rozwój wykształcenia i kompetencji w  regionach. Cel: Podniesienie jakości edukacji (dz. 853 rozdz. 85395). </t>
  </si>
  <si>
    <t xml:space="preserve">Program Operacyjny Kapitał Ludzki; Zatrudnienie i integracja społeczna. Cel: Zwiększenie rozwiązań służących godzeniu życia zawodowego i rodzinnego dla rodziców dzieci w wieku 1-3 lat z terenu m. Konina oraz powiatu konińskiego wracających po przerwie związanej z urodzeniem i wychowaniem dzieci (Dz.853, rozdz.85395). </t>
  </si>
  <si>
    <t xml:space="preserve">Program Operacyjny Kapitał Ludzki;  Cel: Poprawa sytuacji niepełnosprawnych osób bezrobotnych na rynku pracy oraz rozwój przedsiębiorczości w Koninie (dz. 853 rozdz. 85395). </t>
  </si>
  <si>
    <t>1.1.2.1</t>
  </si>
  <si>
    <t>1.1.2.2</t>
  </si>
  <si>
    <t>1.1.2.3</t>
  </si>
  <si>
    <t>1.1.2.4</t>
  </si>
  <si>
    <t>1.1.2.5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</si>
  <si>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</si>
  <si>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</si>
  <si>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</si>
  <si>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</si>
  <si>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</si>
  <si>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</si>
  <si>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</si>
  <si>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</si>
  <si>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</si>
  <si>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</si>
  <si>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</si>
  <si>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</si>
  <si>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</si>
  <si>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</si>
  <si>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</si>
  <si>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</si>
  <si>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</si>
  <si>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</si>
  <si>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</si>
  <si>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</si>
  <si>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</si>
  <si>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</si>
  <si>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1.3.2.</t>
  </si>
  <si>
    <t xml:space="preserve">Nabycie nieruchomości gruntowych (dz. 700 rozdz. 70005). </t>
  </si>
  <si>
    <t>1.3.2.1</t>
  </si>
  <si>
    <t>1.3.2.2</t>
  </si>
  <si>
    <t>1.3.2.3</t>
  </si>
  <si>
    <t>1.3.2.4</t>
  </si>
  <si>
    <t>1.3.2.5</t>
  </si>
  <si>
    <t xml:space="preserve">Adaptacja budynku przy ul. Benesza 1 w Koninie na cele administracyjne (dz. 750 rozdz. 75095). </t>
  </si>
  <si>
    <t xml:space="preserve">Rozbudowa boisk przy ZSGE ul. Kard. Wyszyńskiego 3 w Koninie (dz. 926 rozdz. 92601). </t>
  </si>
  <si>
    <t xml:space="preserve">Budowa kanalizacji deszczowej na terenie osiedla Pątnów w Koninie (dz. 900 rozdz. 90095). </t>
  </si>
  <si>
    <t>Przebudowa ulicy Stodolnianej w Koninie (dz.600 rozdz. 60016).</t>
  </si>
  <si>
    <t>1.3.</t>
  </si>
  <si>
    <t>jednostka odpowiedzialna lub koordynująca program</t>
  </si>
  <si>
    <t>Limity wydatków w poszczególnych latach                                (wszystkie lata)</t>
  </si>
  <si>
    <t xml:space="preserve">do Uchwały nr      </t>
  </si>
  <si>
    <t xml:space="preserve">z dnia 27 marca 2013 roku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</si>
</sst>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tabSelected="1" zoomScalePageLayoutView="0" workbookViewId="0" topLeftCell="A94">
      <selection activeCell="B99" sqref="B99"/>
    </sheetView>
  </sheetViews>
  <sheetFormatPr defaultColWidth="9.140625" defaultRowHeight="12.75"/>
  <cols>
    <col min="1" max="1" width="6.28125" style="42" customWidth="1"/>
    <col min="2" max="2" width="26.140625" style="1" customWidth="1"/>
    <col min="3" max="3" width="15.421875" style="2" customWidth="1"/>
    <col min="4" max="4" width="5.421875" style="1" customWidth="1"/>
    <col min="5" max="5" width="5.28125" style="1" customWidth="1"/>
    <col min="6" max="6" width="13.57421875" style="1" customWidth="1"/>
    <col min="7" max="7" width="13.140625" style="1" customWidth="1"/>
    <col min="8" max="8" width="13.00390625" style="1" customWidth="1"/>
    <col min="9" max="9" width="11.7109375" style="1" customWidth="1"/>
    <col min="10" max="10" width="10.57421875" style="1" customWidth="1"/>
    <col min="11" max="11" width="11.00390625" style="1" customWidth="1"/>
    <col min="12" max="12" width="13.00390625" style="1" customWidth="1"/>
    <col min="13" max="13" width="13.140625" style="1" customWidth="1"/>
    <col min="14" max="14" width="12.421875" style="1" customWidth="1"/>
    <col min="15" max="16" width="11.7109375" style="1" bestFit="1" customWidth="1"/>
    <col min="17" max="17" width="10.140625" style="1" bestFit="1" customWidth="1"/>
    <col min="18" max="19" width="11.7109375" style="1" bestFit="1" customWidth="1"/>
    <col min="20" max="16384" width="9.140625" style="1" customWidth="1"/>
  </cols>
  <sheetData>
    <row r="1" ht="18.75">
      <c r="H1" s="15" t="s">
        <v>46</v>
      </c>
    </row>
    <row r="2" ht="15.75">
      <c r="H2" s="3" t="s">
        <v>131</v>
      </c>
    </row>
    <row r="3" ht="15.75">
      <c r="H3" s="3" t="s">
        <v>11</v>
      </c>
    </row>
    <row r="4" ht="15.75">
      <c r="H4" s="3" t="s">
        <v>132</v>
      </c>
    </row>
    <row r="5" ht="15.75">
      <c r="H5" s="3"/>
    </row>
    <row r="6" spans="2:6" ht="18.75">
      <c r="B6" s="16" t="s">
        <v>13</v>
      </c>
      <c r="C6" s="16"/>
      <c r="D6" s="16"/>
      <c r="E6" s="16"/>
      <c r="F6" s="16"/>
    </row>
    <row r="9" spans="1:12" s="14" customFormat="1" ht="56.25" customHeight="1">
      <c r="A9" s="51" t="s">
        <v>0</v>
      </c>
      <c r="B9" s="52" t="s">
        <v>1</v>
      </c>
      <c r="C9" s="52" t="s">
        <v>129</v>
      </c>
      <c r="D9" s="53" t="s">
        <v>2</v>
      </c>
      <c r="E9" s="53"/>
      <c r="F9" s="59" t="s">
        <v>3</v>
      </c>
      <c r="G9" s="53" t="s">
        <v>130</v>
      </c>
      <c r="H9" s="53"/>
      <c r="I9" s="53"/>
      <c r="J9" s="53"/>
      <c r="K9" s="53"/>
      <c r="L9" s="58" t="s">
        <v>14</v>
      </c>
    </row>
    <row r="10" spans="1:12" s="14" customFormat="1" ht="24" customHeight="1">
      <c r="A10" s="51"/>
      <c r="B10" s="52"/>
      <c r="C10" s="52"/>
      <c r="D10" s="54" t="s">
        <v>4</v>
      </c>
      <c r="E10" s="54"/>
      <c r="F10" s="60"/>
      <c r="G10" s="53"/>
      <c r="H10" s="53"/>
      <c r="I10" s="53"/>
      <c r="J10" s="53"/>
      <c r="K10" s="53"/>
      <c r="L10" s="58"/>
    </row>
    <row r="11" spans="1:12" ht="12.75">
      <c r="A11" s="51"/>
      <c r="B11" s="52"/>
      <c r="C11" s="52"/>
      <c r="D11" s="17" t="s">
        <v>5</v>
      </c>
      <c r="E11" s="17" t="s">
        <v>6</v>
      </c>
      <c r="F11" s="61"/>
      <c r="G11" s="17">
        <v>2013</v>
      </c>
      <c r="H11" s="17">
        <v>2014</v>
      </c>
      <c r="I11" s="17">
        <v>2015</v>
      </c>
      <c r="J11" s="17">
        <v>2016</v>
      </c>
      <c r="K11" s="17">
        <v>2017</v>
      </c>
      <c r="L11" s="58"/>
    </row>
    <row r="12" spans="1:12" s="41" customFormat="1" ht="13.5">
      <c r="A12" s="44">
        <v>1</v>
      </c>
      <c r="B12" s="37">
        <v>2</v>
      </c>
      <c r="C12" s="37">
        <v>3</v>
      </c>
      <c r="D12" s="38">
        <v>4</v>
      </c>
      <c r="E12" s="38">
        <v>5</v>
      </c>
      <c r="F12" s="39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40">
        <v>12</v>
      </c>
    </row>
    <row r="13" spans="1:12" ht="13.5">
      <c r="A13" s="43" t="s">
        <v>52</v>
      </c>
      <c r="B13" s="56" t="s">
        <v>51</v>
      </c>
      <c r="C13" s="56"/>
      <c r="D13" s="56"/>
      <c r="E13" s="56"/>
      <c r="F13" s="18">
        <f aca="true" t="shared" si="0" ref="F13:L13">+F14+F15</f>
        <v>62152638.589999996</v>
      </c>
      <c r="G13" s="18">
        <f t="shared" si="0"/>
        <v>20752522.55</v>
      </c>
      <c r="H13" s="18">
        <f t="shared" si="0"/>
        <v>28969283.630000003</v>
      </c>
      <c r="I13" s="18">
        <f t="shared" si="0"/>
        <v>8908190.76</v>
      </c>
      <c r="J13" s="18">
        <f t="shared" si="0"/>
        <v>595150</v>
      </c>
      <c r="K13" s="18">
        <f t="shared" si="0"/>
        <v>39050</v>
      </c>
      <c r="L13" s="18">
        <f t="shared" si="0"/>
        <v>56020656.32000001</v>
      </c>
    </row>
    <row r="14" spans="1:12" ht="13.5">
      <c r="A14" s="45" t="s">
        <v>53</v>
      </c>
      <c r="B14" s="56" t="s">
        <v>7</v>
      </c>
      <c r="C14" s="56"/>
      <c r="D14" s="56"/>
      <c r="E14" s="56"/>
      <c r="F14" s="19">
        <f>F17+F80</f>
        <v>49544106.489999995</v>
      </c>
      <c r="G14" s="19">
        <f aca="true" t="shared" si="1" ref="G14:L14">G17+G80</f>
        <v>16910973.5</v>
      </c>
      <c r="H14" s="19">
        <f t="shared" si="1"/>
        <v>21196283.630000003</v>
      </c>
      <c r="I14" s="19">
        <f t="shared" si="1"/>
        <v>8798190.76</v>
      </c>
      <c r="J14" s="19">
        <f t="shared" si="1"/>
        <v>485150</v>
      </c>
      <c r="K14" s="19">
        <f t="shared" si="1"/>
        <v>39050</v>
      </c>
      <c r="L14" s="19">
        <f t="shared" si="1"/>
        <v>44186107.27</v>
      </c>
    </row>
    <row r="15" spans="1:15" ht="13.5">
      <c r="A15" s="45" t="s">
        <v>54</v>
      </c>
      <c r="B15" s="56" t="s">
        <v>8</v>
      </c>
      <c r="C15" s="56"/>
      <c r="D15" s="56"/>
      <c r="E15" s="56"/>
      <c r="F15" s="19">
        <f>F60+F97</f>
        <v>12608532.1</v>
      </c>
      <c r="G15" s="19">
        <f aca="true" t="shared" si="2" ref="G15:L15">G60+G97</f>
        <v>3841549.05</v>
      </c>
      <c r="H15" s="19">
        <f t="shared" si="2"/>
        <v>7773000</v>
      </c>
      <c r="I15" s="19">
        <f t="shared" si="2"/>
        <v>110000</v>
      </c>
      <c r="J15" s="19">
        <f t="shared" si="2"/>
        <v>110000</v>
      </c>
      <c r="K15" s="19">
        <f t="shared" si="2"/>
        <v>0</v>
      </c>
      <c r="L15" s="19">
        <f t="shared" si="2"/>
        <v>11834549.05</v>
      </c>
      <c r="O15" s="13"/>
    </row>
    <row r="16" spans="1:12" ht="67.5" customHeight="1">
      <c r="A16" s="45" t="s">
        <v>55</v>
      </c>
      <c r="B16" s="57" t="s">
        <v>56</v>
      </c>
      <c r="C16" s="57"/>
      <c r="D16" s="57"/>
      <c r="E16" s="57"/>
      <c r="F16" s="18">
        <f>F17+F60</f>
        <v>10707962.09</v>
      </c>
      <c r="G16" s="18">
        <f aca="true" t="shared" si="3" ref="G16:L16">G17+G60</f>
        <v>6041000.079999999</v>
      </c>
      <c r="H16" s="18">
        <f t="shared" si="3"/>
        <v>3463061.67</v>
      </c>
      <c r="I16" s="18">
        <f t="shared" si="3"/>
        <v>71338</v>
      </c>
      <c r="J16" s="18">
        <f t="shared" si="3"/>
        <v>0</v>
      </c>
      <c r="K16" s="18">
        <f t="shared" si="3"/>
        <v>0</v>
      </c>
      <c r="L16" s="18">
        <f t="shared" si="3"/>
        <v>8489070.95</v>
      </c>
    </row>
    <row r="17" spans="1:12" ht="13.5">
      <c r="A17" s="47" t="s">
        <v>57</v>
      </c>
      <c r="B17" s="55" t="s">
        <v>9</v>
      </c>
      <c r="C17" s="55"/>
      <c r="D17" s="55"/>
      <c r="E17" s="55"/>
      <c r="F17" s="19">
        <f>SUM(F18:F59)</f>
        <v>8226412.09</v>
      </c>
      <c r="G17" s="19">
        <f aca="true" t="shared" si="4" ref="G17:L17">SUM(G18:G59)</f>
        <v>4403000.079999999</v>
      </c>
      <c r="H17" s="19">
        <f t="shared" si="4"/>
        <v>2663061.67</v>
      </c>
      <c r="I17" s="19">
        <f t="shared" si="4"/>
        <v>71338</v>
      </c>
      <c r="J17" s="19">
        <f t="shared" si="4"/>
        <v>0</v>
      </c>
      <c r="K17" s="19">
        <f t="shared" si="4"/>
        <v>0</v>
      </c>
      <c r="L17" s="19">
        <f t="shared" si="4"/>
        <v>6051070.95</v>
      </c>
    </row>
    <row r="18" spans="1:15" s="10" customFormat="1" ht="117.75" customHeight="1">
      <c r="A18" s="45" t="s">
        <v>58</v>
      </c>
      <c r="B18" s="20" t="s">
        <v>60</v>
      </c>
      <c r="C18" s="25" t="s">
        <v>12</v>
      </c>
      <c r="D18" s="21">
        <v>2012</v>
      </c>
      <c r="E18" s="21">
        <v>2014</v>
      </c>
      <c r="F18" s="24">
        <v>938884</v>
      </c>
      <c r="G18" s="24">
        <v>215853</v>
      </c>
      <c r="H18" s="24">
        <v>448777.5</v>
      </c>
      <c r="I18" s="22"/>
      <c r="J18" s="22"/>
      <c r="K18" s="22"/>
      <c r="L18" s="22">
        <v>616825.7</v>
      </c>
      <c r="M18" s="31"/>
      <c r="N18" s="31"/>
      <c r="O18" s="31"/>
    </row>
    <row r="19" spans="1:14" s="10" customFormat="1" ht="17.25" customHeight="1">
      <c r="A19" s="45"/>
      <c r="B19" s="20" t="s">
        <v>10</v>
      </c>
      <c r="C19" s="26"/>
      <c r="D19" s="21"/>
      <c r="E19" s="21"/>
      <c r="F19" s="24"/>
      <c r="G19" s="22"/>
      <c r="H19" s="22"/>
      <c r="I19" s="22"/>
      <c r="J19" s="22"/>
      <c r="K19" s="22"/>
      <c r="L19" s="22"/>
      <c r="M19" s="31"/>
      <c r="N19" s="31"/>
    </row>
    <row r="20" spans="1:16" s="10" customFormat="1" ht="57" customHeight="1">
      <c r="A20" s="45"/>
      <c r="B20" s="20" t="s">
        <v>18</v>
      </c>
      <c r="C20" s="26"/>
      <c r="D20" s="21"/>
      <c r="E20" s="21"/>
      <c r="F20" s="24"/>
      <c r="G20" s="22"/>
      <c r="H20" s="22"/>
      <c r="I20" s="22"/>
      <c r="J20" s="22"/>
      <c r="K20" s="22"/>
      <c r="L20" s="22"/>
      <c r="M20" s="31"/>
      <c r="N20" s="31"/>
      <c r="O20" s="31"/>
      <c r="P20" s="31"/>
    </row>
    <row r="21" spans="1:14" s="10" customFormat="1" ht="119.25" customHeight="1">
      <c r="A21" s="45" t="s">
        <v>59</v>
      </c>
      <c r="B21" s="20" t="s">
        <v>61</v>
      </c>
      <c r="C21" s="25" t="s">
        <v>20</v>
      </c>
      <c r="D21" s="21">
        <v>2012</v>
      </c>
      <c r="E21" s="21">
        <v>2014</v>
      </c>
      <c r="F21" s="24">
        <v>133707.7</v>
      </c>
      <c r="G21" s="24">
        <v>71940</v>
      </c>
      <c r="H21" s="24">
        <v>7680</v>
      </c>
      <c r="I21" s="22"/>
      <c r="J21" s="22"/>
      <c r="K21" s="22"/>
      <c r="L21" s="22">
        <v>65859</v>
      </c>
      <c r="M21" s="31"/>
      <c r="N21" s="31"/>
    </row>
    <row r="22" spans="1:14" s="10" customFormat="1" ht="18.75" customHeight="1">
      <c r="A22" s="45"/>
      <c r="B22" s="20" t="s">
        <v>10</v>
      </c>
      <c r="C22" s="23"/>
      <c r="D22" s="21"/>
      <c r="E22" s="21"/>
      <c r="F22" s="24"/>
      <c r="G22" s="22"/>
      <c r="H22" s="22"/>
      <c r="I22" s="22"/>
      <c r="J22" s="22"/>
      <c r="K22" s="22"/>
      <c r="L22" s="22"/>
      <c r="M22" s="31"/>
      <c r="N22" s="31"/>
    </row>
    <row r="23" spans="1:16" s="10" customFormat="1" ht="27" customHeight="1">
      <c r="A23" s="45"/>
      <c r="B23" s="20" t="s">
        <v>62</v>
      </c>
      <c r="C23" s="23"/>
      <c r="D23" s="21"/>
      <c r="E23" s="21"/>
      <c r="F23" s="24"/>
      <c r="G23" s="22"/>
      <c r="H23" s="22"/>
      <c r="I23" s="22"/>
      <c r="J23" s="22"/>
      <c r="K23" s="22"/>
      <c r="L23" s="22"/>
      <c r="M23" s="31"/>
      <c r="N23" s="31"/>
      <c r="P23" s="31"/>
    </row>
    <row r="24" spans="1:14" s="10" customFormat="1" ht="155.25" customHeight="1">
      <c r="A24" s="45" t="s">
        <v>63</v>
      </c>
      <c r="B24" s="20" t="s">
        <v>64</v>
      </c>
      <c r="C24" s="20" t="s">
        <v>12</v>
      </c>
      <c r="D24" s="21">
        <v>2012</v>
      </c>
      <c r="E24" s="21">
        <v>2014</v>
      </c>
      <c r="F24" s="24">
        <v>45000</v>
      </c>
      <c r="G24" s="24">
        <v>30000</v>
      </c>
      <c r="H24" s="24">
        <v>15000</v>
      </c>
      <c r="I24" s="22"/>
      <c r="J24" s="22"/>
      <c r="K24" s="22"/>
      <c r="L24" s="22">
        <v>45000</v>
      </c>
      <c r="M24" s="31"/>
      <c r="N24" s="31"/>
    </row>
    <row r="25" spans="1:14" s="10" customFormat="1" ht="19.5" customHeight="1">
      <c r="A25" s="45"/>
      <c r="B25" s="20" t="s">
        <v>10</v>
      </c>
      <c r="C25" s="23"/>
      <c r="D25" s="21"/>
      <c r="E25" s="21"/>
      <c r="F25" s="24"/>
      <c r="G25" s="22"/>
      <c r="H25" s="22"/>
      <c r="I25" s="22"/>
      <c r="J25" s="22"/>
      <c r="K25" s="22"/>
      <c r="L25" s="22"/>
      <c r="M25" s="31"/>
      <c r="N25" s="31"/>
    </row>
    <row r="26" spans="1:14" s="10" customFormat="1" ht="53.25" customHeight="1">
      <c r="A26" s="45"/>
      <c r="B26" s="20" t="s">
        <v>22</v>
      </c>
      <c r="C26" s="23"/>
      <c r="D26" s="21"/>
      <c r="E26" s="21"/>
      <c r="F26" s="24"/>
      <c r="G26" s="22"/>
      <c r="H26" s="22"/>
      <c r="I26" s="22"/>
      <c r="J26" s="22"/>
      <c r="K26" s="22"/>
      <c r="L26" s="22"/>
      <c r="M26" s="31"/>
      <c r="N26" s="31"/>
    </row>
    <row r="27" spans="1:14" s="10" customFormat="1" ht="107.25" customHeight="1">
      <c r="A27" s="45" t="s">
        <v>65</v>
      </c>
      <c r="B27" s="20" t="s">
        <v>66</v>
      </c>
      <c r="C27" s="20" t="s">
        <v>12</v>
      </c>
      <c r="D27" s="21">
        <v>2012</v>
      </c>
      <c r="E27" s="21">
        <v>2014</v>
      </c>
      <c r="F27" s="24">
        <v>856064.58</v>
      </c>
      <c r="G27" s="24">
        <v>599567.39</v>
      </c>
      <c r="H27" s="24">
        <v>225666</v>
      </c>
      <c r="I27" s="22"/>
      <c r="J27" s="22"/>
      <c r="K27" s="22"/>
      <c r="L27" s="22">
        <v>825233.39</v>
      </c>
      <c r="M27" s="31"/>
      <c r="N27" s="31"/>
    </row>
    <row r="28" spans="1:14" s="10" customFormat="1" ht="17.25" customHeight="1">
      <c r="A28" s="45"/>
      <c r="B28" s="20" t="s">
        <v>10</v>
      </c>
      <c r="C28" s="23"/>
      <c r="D28" s="21"/>
      <c r="E28" s="21"/>
      <c r="F28" s="24"/>
      <c r="G28" s="22"/>
      <c r="H28" s="22"/>
      <c r="I28" s="22"/>
      <c r="J28" s="22"/>
      <c r="K28" s="22"/>
      <c r="L28" s="22"/>
      <c r="M28" s="31"/>
      <c r="N28" s="31"/>
    </row>
    <row r="29" spans="1:16" s="10" customFormat="1" ht="42" customHeight="1">
      <c r="A29" s="45"/>
      <c r="B29" s="20" t="s">
        <v>23</v>
      </c>
      <c r="C29" s="23"/>
      <c r="D29" s="21"/>
      <c r="E29" s="21"/>
      <c r="F29" s="24"/>
      <c r="G29" s="22"/>
      <c r="H29" s="22"/>
      <c r="I29" s="22"/>
      <c r="J29" s="22"/>
      <c r="K29" s="22"/>
      <c r="L29" s="22"/>
      <c r="M29" s="31"/>
      <c r="N29" s="31"/>
      <c r="P29" s="31"/>
    </row>
    <row r="30" spans="1:14" s="10" customFormat="1" ht="171.75" customHeight="1">
      <c r="A30" s="45" t="s">
        <v>67</v>
      </c>
      <c r="B30" s="20" t="s">
        <v>85</v>
      </c>
      <c r="C30" s="20" t="s">
        <v>12</v>
      </c>
      <c r="D30" s="21">
        <v>2012</v>
      </c>
      <c r="E30" s="21">
        <v>2014</v>
      </c>
      <c r="F30" s="24">
        <v>996651.45</v>
      </c>
      <c r="G30" s="24">
        <v>893225.1</v>
      </c>
      <c r="H30" s="24">
        <v>66675</v>
      </c>
      <c r="I30" s="22"/>
      <c r="J30" s="22"/>
      <c r="K30" s="22"/>
      <c r="L30" s="22">
        <v>959900.1</v>
      </c>
      <c r="M30" s="31"/>
      <c r="N30" s="31"/>
    </row>
    <row r="31" spans="1:14" s="10" customFormat="1" ht="16.5" customHeight="1">
      <c r="A31" s="45"/>
      <c r="B31" s="20" t="s">
        <v>10</v>
      </c>
      <c r="C31" s="23"/>
      <c r="D31" s="21"/>
      <c r="E31" s="21"/>
      <c r="F31" s="24"/>
      <c r="G31" s="22"/>
      <c r="H31" s="22"/>
      <c r="I31" s="22"/>
      <c r="J31" s="22"/>
      <c r="K31" s="22"/>
      <c r="L31" s="22"/>
      <c r="M31" s="31"/>
      <c r="N31" s="31"/>
    </row>
    <row r="32" spans="1:16" s="10" customFormat="1" ht="39" customHeight="1">
      <c r="A32" s="45"/>
      <c r="B32" s="20" t="s">
        <v>24</v>
      </c>
      <c r="C32" s="23"/>
      <c r="D32" s="21"/>
      <c r="E32" s="21"/>
      <c r="F32" s="24"/>
      <c r="G32" s="22"/>
      <c r="H32" s="22"/>
      <c r="I32" s="22"/>
      <c r="J32" s="22"/>
      <c r="K32" s="22"/>
      <c r="L32" s="22"/>
      <c r="M32" s="31"/>
      <c r="N32" s="31"/>
      <c r="P32" s="31"/>
    </row>
    <row r="33" spans="1:14" s="10" customFormat="1" ht="105" customHeight="1">
      <c r="A33" s="45" t="s">
        <v>68</v>
      </c>
      <c r="B33" s="20" t="s">
        <v>69</v>
      </c>
      <c r="C33" s="26" t="s">
        <v>25</v>
      </c>
      <c r="D33" s="21">
        <v>2012</v>
      </c>
      <c r="E33" s="21">
        <v>2014</v>
      </c>
      <c r="F33" s="24">
        <v>83888</v>
      </c>
      <c r="G33" s="24">
        <v>62610.4</v>
      </c>
      <c r="H33" s="24">
        <v>16777.6</v>
      </c>
      <c r="I33" s="22"/>
      <c r="J33" s="22"/>
      <c r="K33" s="22"/>
      <c r="L33" s="22">
        <v>79388</v>
      </c>
      <c r="M33" s="31"/>
      <c r="N33" s="31"/>
    </row>
    <row r="34" spans="1:14" s="10" customFormat="1" ht="15.75" customHeight="1">
      <c r="A34" s="45"/>
      <c r="B34" s="20" t="s">
        <v>10</v>
      </c>
      <c r="C34" s="23"/>
      <c r="D34" s="21"/>
      <c r="E34" s="21"/>
      <c r="F34" s="24"/>
      <c r="G34" s="22"/>
      <c r="H34" s="22"/>
      <c r="I34" s="22"/>
      <c r="J34" s="22"/>
      <c r="K34" s="22"/>
      <c r="L34" s="22"/>
      <c r="M34" s="31"/>
      <c r="N34" s="31"/>
    </row>
    <row r="35" spans="1:16" s="10" customFormat="1" ht="56.25" customHeight="1">
      <c r="A35" s="45"/>
      <c r="B35" s="20" t="s">
        <v>32</v>
      </c>
      <c r="C35" s="23"/>
      <c r="D35" s="21"/>
      <c r="E35" s="21"/>
      <c r="F35" s="24"/>
      <c r="G35" s="22"/>
      <c r="H35" s="22"/>
      <c r="I35" s="22"/>
      <c r="J35" s="22"/>
      <c r="K35" s="22"/>
      <c r="L35" s="22"/>
      <c r="M35" s="31"/>
      <c r="N35" s="31"/>
      <c r="P35" s="31"/>
    </row>
    <row r="36" spans="1:14" s="28" customFormat="1" ht="105.75" customHeight="1">
      <c r="A36" s="45" t="s">
        <v>70</v>
      </c>
      <c r="B36" s="20" t="s">
        <v>71</v>
      </c>
      <c r="C36" s="25" t="s">
        <v>26</v>
      </c>
      <c r="D36" s="21">
        <v>2012</v>
      </c>
      <c r="E36" s="21">
        <v>2014</v>
      </c>
      <c r="F36" s="24">
        <v>83838</v>
      </c>
      <c r="G36" s="24">
        <v>45885</v>
      </c>
      <c r="H36" s="24">
        <v>6768</v>
      </c>
      <c r="I36" s="22"/>
      <c r="J36" s="22"/>
      <c r="K36" s="22"/>
      <c r="L36" s="22">
        <v>48853</v>
      </c>
      <c r="M36" s="31"/>
      <c r="N36" s="31"/>
    </row>
    <row r="37" spans="1:14" s="28" customFormat="1" ht="17.25" customHeight="1">
      <c r="A37" s="45"/>
      <c r="B37" s="20" t="s">
        <v>10</v>
      </c>
      <c r="C37" s="26"/>
      <c r="D37" s="21"/>
      <c r="E37" s="21"/>
      <c r="F37" s="24"/>
      <c r="G37" s="22"/>
      <c r="H37" s="22"/>
      <c r="I37" s="22"/>
      <c r="J37" s="22"/>
      <c r="K37" s="22"/>
      <c r="L37" s="22"/>
      <c r="M37" s="31"/>
      <c r="N37" s="31"/>
    </row>
    <row r="38" spans="1:16" s="28" customFormat="1" ht="45.75" customHeight="1">
      <c r="A38" s="45"/>
      <c r="B38" s="20" t="s">
        <v>31</v>
      </c>
      <c r="C38" s="26"/>
      <c r="D38" s="21"/>
      <c r="E38" s="21"/>
      <c r="F38" s="24"/>
      <c r="G38" s="22"/>
      <c r="H38" s="22"/>
      <c r="I38" s="22"/>
      <c r="J38" s="22"/>
      <c r="K38" s="22"/>
      <c r="L38" s="22"/>
      <c r="M38" s="31"/>
      <c r="N38" s="31"/>
      <c r="P38" s="32"/>
    </row>
    <row r="39" spans="1:16" s="28" customFormat="1" ht="108.75" customHeight="1">
      <c r="A39" s="45" t="s">
        <v>72</v>
      </c>
      <c r="B39" s="20" t="s">
        <v>86</v>
      </c>
      <c r="C39" s="25" t="s">
        <v>28</v>
      </c>
      <c r="D39" s="21">
        <v>2012</v>
      </c>
      <c r="E39" s="21">
        <v>2014</v>
      </c>
      <c r="F39" s="24">
        <v>630294.44</v>
      </c>
      <c r="G39" s="24">
        <v>300469.72</v>
      </c>
      <c r="H39" s="24">
        <v>159087.12</v>
      </c>
      <c r="I39" s="22"/>
      <c r="J39" s="22"/>
      <c r="K39" s="22"/>
      <c r="L39" s="22">
        <v>52003.84</v>
      </c>
      <c r="M39" s="31"/>
      <c r="N39" s="33"/>
      <c r="P39" s="32"/>
    </row>
    <row r="40" spans="1:14" s="28" customFormat="1" ht="21" customHeight="1">
      <c r="A40" s="45"/>
      <c r="B40" s="20" t="s">
        <v>10</v>
      </c>
      <c r="C40" s="26"/>
      <c r="D40" s="21"/>
      <c r="E40" s="21"/>
      <c r="F40" s="24"/>
      <c r="G40" s="22"/>
      <c r="H40" s="22"/>
      <c r="I40" s="22"/>
      <c r="J40" s="22"/>
      <c r="K40" s="22"/>
      <c r="L40" s="22"/>
      <c r="M40" s="31"/>
      <c r="N40" s="33"/>
    </row>
    <row r="41" spans="1:16" s="28" customFormat="1" ht="24.75" customHeight="1">
      <c r="A41" s="45"/>
      <c r="B41" s="20" t="s">
        <v>27</v>
      </c>
      <c r="C41" s="26"/>
      <c r="D41" s="21"/>
      <c r="E41" s="21"/>
      <c r="F41" s="24"/>
      <c r="G41" s="22"/>
      <c r="H41" s="22"/>
      <c r="I41" s="22"/>
      <c r="J41" s="22"/>
      <c r="K41" s="22"/>
      <c r="L41" s="22"/>
      <c r="M41" s="31"/>
      <c r="N41" s="33"/>
      <c r="P41" s="32"/>
    </row>
    <row r="42" spans="1:14" s="28" customFormat="1" ht="77.25" customHeight="1">
      <c r="A42" s="45" t="s">
        <v>73</v>
      </c>
      <c r="B42" s="20" t="s">
        <v>74</v>
      </c>
      <c r="C42" s="25" t="s">
        <v>29</v>
      </c>
      <c r="D42" s="21">
        <v>2012</v>
      </c>
      <c r="E42" s="21">
        <v>2014</v>
      </c>
      <c r="F42" s="24">
        <v>933970</v>
      </c>
      <c r="G42" s="24">
        <v>416830</v>
      </c>
      <c r="H42" s="24">
        <v>173980</v>
      </c>
      <c r="I42" s="22"/>
      <c r="J42" s="22"/>
      <c r="K42" s="22"/>
      <c r="L42" s="22">
        <v>42600</v>
      </c>
      <c r="M42" s="31"/>
      <c r="N42" s="33"/>
    </row>
    <row r="43" spans="1:14" s="28" customFormat="1" ht="17.25" customHeight="1">
      <c r="A43" s="45"/>
      <c r="B43" s="20" t="s">
        <v>10</v>
      </c>
      <c r="C43" s="26"/>
      <c r="D43" s="21"/>
      <c r="E43" s="21"/>
      <c r="F43" s="24"/>
      <c r="G43" s="22"/>
      <c r="H43" s="22"/>
      <c r="I43" s="22"/>
      <c r="J43" s="22"/>
      <c r="K43" s="22"/>
      <c r="L43" s="22"/>
      <c r="M43" s="31"/>
      <c r="N43" s="33"/>
    </row>
    <row r="44" spans="1:16" s="28" customFormat="1" ht="21" customHeight="1">
      <c r="A44" s="45"/>
      <c r="B44" s="20" t="s">
        <v>30</v>
      </c>
      <c r="C44" s="26"/>
      <c r="D44" s="21"/>
      <c r="E44" s="21"/>
      <c r="F44" s="24"/>
      <c r="G44" s="22"/>
      <c r="H44" s="22"/>
      <c r="I44" s="22"/>
      <c r="J44" s="22"/>
      <c r="K44" s="22"/>
      <c r="L44" s="22"/>
      <c r="M44" s="31"/>
      <c r="N44" s="33"/>
      <c r="P44" s="32"/>
    </row>
    <row r="45" spans="1:14" s="28" customFormat="1" ht="91.5" customHeight="1">
      <c r="A45" s="45" t="s">
        <v>75</v>
      </c>
      <c r="B45" s="20" t="s">
        <v>76</v>
      </c>
      <c r="C45" s="25" t="s">
        <v>12</v>
      </c>
      <c r="D45" s="21">
        <v>2012</v>
      </c>
      <c r="E45" s="21">
        <v>2014</v>
      </c>
      <c r="F45" s="24">
        <v>1488247.04</v>
      </c>
      <c r="G45" s="24">
        <v>889437.59</v>
      </c>
      <c r="H45" s="24">
        <v>598809.45</v>
      </c>
      <c r="I45" s="22"/>
      <c r="J45" s="22"/>
      <c r="K45" s="22"/>
      <c r="L45" s="22">
        <v>1488247.04</v>
      </c>
      <c r="M45" s="31"/>
      <c r="N45" s="33"/>
    </row>
    <row r="46" spans="1:14" s="28" customFormat="1" ht="16.5" customHeight="1">
      <c r="A46" s="45"/>
      <c r="B46" s="20" t="s">
        <v>10</v>
      </c>
      <c r="C46" s="26"/>
      <c r="D46" s="21"/>
      <c r="E46" s="21"/>
      <c r="F46" s="24"/>
      <c r="G46" s="22"/>
      <c r="H46" s="22"/>
      <c r="I46" s="22"/>
      <c r="J46" s="22"/>
      <c r="K46" s="22"/>
      <c r="L46" s="22"/>
      <c r="M46" s="31"/>
      <c r="N46" s="33"/>
    </row>
    <row r="47" spans="1:14" s="28" customFormat="1" ht="53.25" customHeight="1">
      <c r="A47" s="45"/>
      <c r="B47" s="20" t="s">
        <v>33</v>
      </c>
      <c r="C47" s="26"/>
      <c r="D47" s="21"/>
      <c r="E47" s="21"/>
      <c r="F47" s="24"/>
      <c r="G47" s="22"/>
      <c r="H47" s="22"/>
      <c r="I47" s="22"/>
      <c r="J47" s="22"/>
      <c r="K47" s="22"/>
      <c r="L47" s="22"/>
      <c r="M47" s="31"/>
      <c r="N47" s="33"/>
    </row>
    <row r="48" spans="1:14" s="28" customFormat="1" ht="149.25" customHeight="1">
      <c r="A48" s="45" t="s">
        <v>77</v>
      </c>
      <c r="B48" s="20" t="s">
        <v>78</v>
      </c>
      <c r="C48" s="25" t="s">
        <v>49</v>
      </c>
      <c r="D48" s="21">
        <v>2013</v>
      </c>
      <c r="E48" s="21">
        <v>2015</v>
      </c>
      <c r="F48" s="24">
        <v>876494.5</v>
      </c>
      <c r="G48" s="24">
        <v>392366.5</v>
      </c>
      <c r="H48" s="24">
        <v>412790</v>
      </c>
      <c r="I48" s="24">
        <v>71338</v>
      </c>
      <c r="J48" s="22"/>
      <c r="K48" s="22"/>
      <c r="L48" s="22">
        <v>876494.5</v>
      </c>
      <c r="M48" s="31"/>
      <c r="N48" s="33"/>
    </row>
    <row r="49" spans="1:14" s="28" customFormat="1" ht="18" customHeight="1">
      <c r="A49" s="45"/>
      <c r="B49" s="20" t="s">
        <v>10</v>
      </c>
      <c r="C49" s="26"/>
      <c r="D49" s="21"/>
      <c r="E49" s="21"/>
      <c r="F49" s="24"/>
      <c r="G49" s="22"/>
      <c r="H49" s="22"/>
      <c r="I49" s="22"/>
      <c r="J49" s="22"/>
      <c r="K49" s="22"/>
      <c r="L49" s="22"/>
      <c r="M49" s="31"/>
      <c r="N49" s="33"/>
    </row>
    <row r="50" spans="1:14" s="28" customFormat="1" ht="30" customHeight="1">
      <c r="A50" s="45"/>
      <c r="B50" s="20" t="s">
        <v>48</v>
      </c>
      <c r="C50" s="26"/>
      <c r="D50" s="21"/>
      <c r="E50" s="21"/>
      <c r="F50" s="24"/>
      <c r="G50" s="22"/>
      <c r="H50" s="22"/>
      <c r="I50" s="22"/>
      <c r="J50" s="22"/>
      <c r="K50" s="22"/>
      <c r="L50" s="22"/>
      <c r="M50" s="31"/>
      <c r="N50" s="33"/>
    </row>
    <row r="51" spans="1:16" s="10" customFormat="1" ht="83.25" customHeight="1">
      <c r="A51" s="45" t="s">
        <v>79</v>
      </c>
      <c r="B51" s="20" t="s">
        <v>87</v>
      </c>
      <c r="C51" s="25" t="s">
        <v>21</v>
      </c>
      <c r="D51" s="21">
        <v>2012</v>
      </c>
      <c r="E51" s="21">
        <v>2014</v>
      </c>
      <c r="F51" s="24">
        <v>256448</v>
      </c>
      <c r="G51" s="24">
        <v>106142</v>
      </c>
      <c r="H51" s="24">
        <v>11200</v>
      </c>
      <c r="I51" s="22"/>
      <c r="J51" s="22"/>
      <c r="K51" s="22"/>
      <c r="L51" s="22">
        <v>52142</v>
      </c>
      <c r="M51" s="31"/>
      <c r="N51" s="33"/>
      <c r="P51" s="31"/>
    </row>
    <row r="52" spans="1:14" s="10" customFormat="1" ht="16.5" customHeight="1">
      <c r="A52" s="45"/>
      <c r="B52" s="20" t="s">
        <v>10</v>
      </c>
      <c r="C52" s="23"/>
      <c r="D52" s="21"/>
      <c r="E52" s="21"/>
      <c r="F52" s="24"/>
      <c r="G52" s="22"/>
      <c r="H52" s="22"/>
      <c r="I52" s="22"/>
      <c r="J52" s="22"/>
      <c r="K52" s="22"/>
      <c r="L52" s="22"/>
      <c r="M52" s="31"/>
      <c r="N52" s="33"/>
    </row>
    <row r="53" spans="1:16" s="10" customFormat="1" ht="18.75" customHeight="1">
      <c r="A53" s="45"/>
      <c r="B53" s="20" t="s">
        <v>80</v>
      </c>
      <c r="C53" s="23"/>
      <c r="D53" s="21"/>
      <c r="E53" s="21"/>
      <c r="F53" s="24"/>
      <c r="G53" s="24"/>
      <c r="H53" s="24"/>
      <c r="I53" s="24"/>
      <c r="J53" s="24"/>
      <c r="K53" s="24"/>
      <c r="L53" s="24"/>
      <c r="M53" s="31"/>
      <c r="N53" s="33"/>
      <c r="P53" s="31"/>
    </row>
    <row r="54" spans="1:13" s="10" customFormat="1" ht="170.25" customHeight="1">
      <c r="A54" s="45" t="s">
        <v>81</v>
      </c>
      <c r="B54" s="20" t="s">
        <v>88</v>
      </c>
      <c r="C54" s="25" t="s">
        <v>26</v>
      </c>
      <c r="D54" s="21">
        <v>2012</v>
      </c>
      <c r="E54" s="21">
        <v>2014</v>
      </c>
      <c r="F54" s="24">
        <v>298435</v>
      </c>
      <c r="G54" s="24">
        <v>210855</v>
      </c>
      <c r="H54" s="24">
        <v>83180</v>
      </c>
      <c r="I54" s="24"/>
      <c r="J54" s="22"/>
      <c r="K54" s="22"/>
      <c r="L54" s="22">
        <v>294035</v>
      </c>
      <c r="M54" s="34"/>
    </row>
    <row r="55" spans="1:13" s="10" customFormat="1" ht="16.5" customHeight="1">
      <c r="A55" s="45"/>
      <c r="B55" s="20" t="s">
        <v>42</v>
      </c>
      <c r="C55" s="26"/>
      <c r="D55" s="21"/>
      <c r="E55" s="21"/>
      <c r="F55" s="24"/>
      <c r="G55" s="22"/>
      <c r="H55" s="22"/>
      <c r="I55" s="22"/>
      <c r="J55" s="22"/>
      <c r="K55" s="22"/>
      <c r="L55" s="22"/>
      <c r="M55" s="34"/>
    </row>
    <row r="56" spans="1:13" s="10" customFormat="1" ht="30" customHeight="1">
      <c r="A56" s="45"/>
      <c r="B56" s="20" t="s">
        <v>43</v>
      </c>
      <c r="C56" s="26"/>
      <c r="D56" s="21"/>
      <c r="E56" s="21"/>
      <c r="F56" s="24"/>
      <c r="G56" s="24"/>
      <c r="H56" s="24"/>
      <c r="I56" s="22"/>
      <c r="J56" s="22"/>
      <c r="K56" s="22"/>
      <c r="L56" s="22"/>
      <c r="M56" s="34"/>
    </row>
    <row r="57" spans="1:14" s="10" customFormat="1" ht="93.75" customHeight="1">
      <c r="A57" s="45" t="s">
        <v>82</v>
      </c>
      <c r="B57" s="20" t="s">
        <v>89</v>
      </c>
      <c r="C57" s="25" t="s">
        <v>12</v>
      </c>
      <c r="D57" s="21">
        <v>2013</v>
      </c>
      <c r="E57" s="21">
        <v>2014</v>
      </c>
      <c r="F57" s="24">
        <v>604489.38</v>
      </c>
      <c r="G57" s="24">
        <v>167818.38</v>
      </c>
      <c r="H57" s="24">
        <v>436671</v>
      </c>
      <c r="I57" s="22"/>
      <c r="J57" s="22"/>
      <c r="K57" s="22"/>
      <c r="L57" s="22">
        <v>604489.38</v>
      </c>
      <c r="M57" s="31"/>
      <c r="N57" s="33"/>
    </row>
    <row r="58" spans="1:14" s="10" customFormat="1" ht="15" customHeight="1">
      <c r="A58" s="45"/>
      <c r="B58" s="20" t="s">
        <v>10</v>
      </c>
      <c r="C58" s="23"/>
      <c r="D58" s="21"/>
      <c r="E58" s="21"/>
      <c r="F58" s="24"/>
      <c r="G58" s="22"/>
      <c r="H58" s="22"/>
      <c r="I58" s="22"/>
      <c r="J58" s="22"/>
      <c r="K58" s="22"/>
      <c r="L58" s="22"/>
      <c r="M58" s="31"/>
      <c r="N58" s="33"/>
    </row>
    <row r="59" spans="1:14" s="10" customFormat="1" ht="32.25" customHeight="1">
      <c r="A59" s="45"/>
      <c r="B59" s="20" t="s">
        <v>40</v>
      </c>
      <c r="C59" s="23"/>
      <c r="D59" s="21"/>
      <c r="E59" s="21"/>
      <c r="F59" s="24"/>
      <c r="G59" s="24"/>
      <c r="H59" s="24"/>
      <c r="I59" s="22"/>
      <c r="J59" s="22"/>
      <c r="K59" s="22"/>
      <c r="L59" s="22"/>
      <c r="M59" s="31"/>
      <c r="N59" s="33"/>
    </row>
    <row r="60" spans="1:14" s="10" customFormat="1" ht="20.25" customHeight="1">
      <c r="A60" s="47" t="s">
        <v>83</v>
      </c>
      <c r="B60" s="49" t="s">
        <v>84</v>
      </c>
      <c r="C60" s="23"/>
      <c r="D60" s="21"/>
      <c r="E60" s="21"/>
      <c r="F60" s="24">
        <f>SUM(F61:F73)</f>
        <v>2481550</v>
      </c>
      <c r="G60" s="24">
        <f aca="true" t="shared" si="5" ref="G60:L60">SUM(G61:G73)</f>
        <v>1638000</v>
      </c>
      <c r="H60" s="24">
        <f t="shared" si="5"/>
        <v>800000</v>
      </c>
      <c r="I60" s="24">
        <f t="shared" si="5"/>
        <v>0</v>
      </c>
      <c r="J60" s="24">
        <f t="shared" si="5"/>
        <v>0</v>
      </c>
      <c r="K60" s="24">
        <f t="shared" si="5"/>
        <v>0</v>
      </c>
      <c r="L60" s="24">
        <f t="shared" si="5"/>
        <v>2438000</v>
      </c>
      <c r="M60" s="31"/>
      <c r="N60" s="33"/>
    </row>
    <row r="61" spans="1:14" s="10" customFormat="1" ht="159" customHeight="1">
      <c r="A61" s="45" t="s">
        <v>90</v>
      </c>
      <c r="B61" s="20" t="s">
        <v>85</v>
      </c>
      <c r="C61" s="20" t="s">
        <v>12</v>
      </c>
      <c r="D61" s="21">
        <v>2012</v>
      </c>
      <c r="E61" s="21">
        <v>2014</v>
      </c>
      <c r="F61" s="24">
        <v>1600000</v>
      </c>
      <c r="G61" s="24">
        <v>1600000</v>
      </c>
      <c r="H61" s="22"/>
      <c r="I61" s="22"/>
      <c r="J61" s="22"/>
      <c r="K61" s="22"/>
      <c r="L61" s="22">
        <v>1600000</v>
      </c>
      <c r="M61" s="31"/>
      <c r="N61" s="31"/>
    </row>
    <row r="62" spans="1:14" s="10" customFormat="1" ht="16.5" customHeight="1">
      <c r="A62" s="45"/>
      <c r="B62" s="20" t="s">
        <v>10</v>
      </c>
      <c r="C62" s="23"/>
      <c r="D62" s="21"/>
      <c r="E62" s="21"/>
      <c r="F62" s="24"/>
      <c r="G62" s="22"/>
      <c r="H62" s="22"/>
      <c r="I62" s="22"/>
      <c r="J62" s="22"/>
      <c r="K62" s="22"/>
      <c r="L62" s="22"/>
      <c r="M62" s="31"/>
      <c r="N62" s="31"/>
    </row>
    <row r="63" spans="1:16" s="10" customFormat="1" ht="39" customHeight="1">
      <c r="A63" s="45"/>
      <c r="B63" s="20" t="s">
        <v>24</v>
      </c>
      <c r="C63" s="23"/>
      <c r="D63" s="21"/>
      <c r="E63" s="21"/>
      <c r="F63" s="24"/>
      <c r="G63" s="22"/>
      <c r="H63" s="22"/>
      <c r="I63" s="22"/>
      <c r="J63" s="22"/>
      <c r="K63" s="22"/>
      <c r="L63" s="22"/>
      <c r="M63" s="31"/>
      <c r="N63" s="31"/>
      <c r="P63" s="31"/>
    </row>
    <row r="64" spans="1:16" s="28" customFormat="1" ht="108.75" customHeight="1">
      <c r="A64" s="45" t="s">
        <v>91</v>
      </c>
      <c r="B64" s="20" t="s">
        <v>86</v>
      </c>
      <c r="C64" s="25" t="s">
        <v>28</v>
      </c>
      <c r="D64" s="21">
        <v>2012</v>
      </c>
      <c r="E64" s="21">
        <v>2014</v>
      </c>
      <c r="F64" s="24">
        <v>32550</v>
      </c>
      <c r="G64" s="24">
        <v>0</v>
      </c>
      <c r="H64" s="24">
        <v>0</v>
      </c>
      <c r="I64" s="22"/>
      <c r="J64" s="22"/>
      <c r="K64" s="22"/>
      <c r="L64" s="22">
        <v>0</v>
      </c>
      <c r="M64" s="31"/>
      <c r="N64" s="33"/>
      <c r="P64" s="32"/>
    </row>
    <row r="65" spans="1:14" s="28" customFormat="1" ht="16.5" customHeight="1">
      <c r="A65" s="45"/>
      <c r="B65" s="20" t="s">
        <v>10</v>
      </c>
      <c r="C65" s="26"/>
      <c r="D65" s="21"/>
      <c r="E65" s="21"/>
      <c r="F65" s="24"/>
      <c r="G65" s="22"/>
      <c r="H65" s="22"/>
      <c r="I65" s="22"/>
      <c r="J65" s="22"/>
      <c r="K65" s="22"/>
      <c r="L65" s="22"/>
      <c r="M65" s="31"/>
      <c r="N65" s="33"/>
    </row>
    <row r="66" spans="1:16" s="28" customFormat="1" ht="24.75" customHeight="1">
      <c r="A66" s="45"/>
      <c r="B66" s="20" t="s">
        <v>27</v>
      </c>
      <c r="C66" s="26"/>
      <c r="D66" s="21"/>
      <c r="E66" s="21"/>
      <c r="F66" s="24"/>
      <c r="G66" s="22"/>
      <c r="H66" s="22"/>
      <c r="I66" s="22"/>
      <c r="J66" s="22"/>
      <c r="K66" s="22"/>
      <c r="L66" s="22"/>
      <c r="M66" s="31"/>
      <c r="N66" s="33"/>
      <c r="P66" s="32"/>
    </row>
    <row r="67" spans="1:16" s="10" customFormat="1" ht="83.25" customHeight="1">
      <c r="A67" s="45" t="s">
        <v>92</v>
      </c>
      <c r="B67" s="20" t="s">
        <v>87</v>
      </c>
      <c r="C67" s="25" t="s">
        <v>21</v>
      </c>
      <c r="D67" s="21">
        <v>2012</v>
      </c>
      <c r="E67" s="21">
        <v>2014</v>
      </c>
      <c r="F67" s="24">
        <v>11000</v>
      </c>
      <c r="G67" s="24">
        <v>0</v>
      </c>
      <c r="H67" s="24">
        <v>0</v>
      </c>
      <c r="I67" s="22"/>
      <c r="J67" s="22"/>
      <c r="K67" s="22"/>
      <c r="L67" s="22">
        <v>0</v>
      </c>
      <c r="M67" s="31"/>
      <c r="N67" s="33"/>
      <c r="P67" s="31"/>
    </row>
    <row r="68" spans="1:14" s="10" customFormat="1" ht="16.5" customHeight="1">
      <c r="A68" s="45"/>
      <c r="B68" s="20" t="s">
        <v>10</v>
      </c>
      <c r="C68" s="23"/>
      <c r="D68" s="21"/>
      <c r="E68" s="21"/>
      <c r="F68" s="24"/>
      <c r="G68" s="22"/>
      <c r="H68" s="22"/>
      <c r="I68" s="22"/>
      <c r="J68" s="22"/>
      <c r="K68" s="22"/>
      <c r="L68" s="22"/>
      <c r="M68" s="31"/>
      <c r="N68" s="33"/>
    </row>
    <row r="69" spans="1:16" s="10" customFormat="1" ht="18.75" customHeight="1">
      <c r="A69" s="45"/>
      <c r="B69" s="20" t="s">
        <v>80</v>
      </c>
      <c r="C69" s="23"/>
      <c r="D69" s="21"/>
      <c r="E69" s="21"/>
      <c r="F69" s="24"/>
      <c r="G69" s="24"/>
      <c r="H69" s="24"/>
      <c r="I69" s="24"/>
      <c r="J69" s="24"/>
      <c r="K69" s="24"/>
      <c r="L69" s="24"/>
      <c r="M69" s="31"/>
      <c r="N69" s="33"/>
      <c r="P69" s="31"/>
    </row>
    <row r="70" spans="1:13" s="10" customFormat="1" ht="166.5" customHeight="1">
      <c r="A70" s="45" t="s">
        <v>93</v>
      </c>
      <c r="B70" s="20" t="s">
        <v>88</v>
      </c>
      <c r="C70" s="25" t="s">
        <v>26</v>
      </c>
      <c r="D70" s="21">
        <v>2012</v>
      </c>
      <c r="E70" s="21">
        <v>2014</v>
      </c>
      <c r="F70" s="24">
        <v>38000</v>
      </c>
      <c r="G70" s="24">
        <v>38000</v>
      </c>
      <c r="H70" s="24"/>
      <c r="I70" s="24"/>
      <c r="J70" s="22"/>
      <c r="K70" s="22"/>
      <c r="L70" s="22">
        <v>38000</v>
      </c>
      <c r="M70" s="34"/>
    </row>
    <row r="71" spans="1:13" s="10" customFormat="1" ht="17.25" customHeight="1">
      <c r="A71" s="45"/>
      <c r="B71" s="20" t="s">
        <v>42</v>
      </c>
      <c r="C71" s="26"/>
      <c r="D71" s="21"/>
      <c r="E71" s="21"/>
      <c r="F71" s="24"/>
      <c r="G71" s="22"/>
      <c r="H71" s="22"/>
      <c r="I71" s="22"/>
      <c r="J71" s="22"/>
      <c r="K71" s="22"/>
      <c r="L71" s="22"/>
      <c r="M71" s="34"/>
    </row>
    <row r="72" spans="1:13" s="10" customFormat="1" ht="30" customHeight="1">
      <c r="A72" s="45"/>
      <c r="B72" s="20" t="s">
        <v>43</v>
      </c>
      <c r="C72" s="26"/>
      <c r="D72" s="21"/>
      <c r="E72" s="21"/>
      <c r="F72" s="24"/>
      <c r="G72" s="24"/>
      <c r="H72" s="24"/>
      <c r="I72" s="22"/>
      <c r="J72" s="22"/>
      <c r="K72" s="22"/>
      <c r="L72" s="22"/>
      <c r="M72" s="34"/>
    </row>
    <row r="73" spans="1:14" s="10" customFormat="1" ht="99" customHeight="1">
      <c r="A73" s="45" t="s">
        <v>94</v>
      </c>
      <c r="B73" s="20" t="s">
        <v>89</v>
      </c>
      <c r="C73" s="25" t="s">
        <v>12</v>
      </c>
      <c r="D73" s="21">
        <v>2013</v>
      </c>
      <c r="E73" s="21">
        <v>2014</v>
      </c>
      <c r="F73" s="24">
        <v>800000</v>
      </c>
      <c r="G73" s="24">
        <v>0</v>
      </c>
      <c r="H73" s="24">
        <v>800000</v>
      </c>
      <c r="I73" s="22"/>
      <c r="J73" s="22"/>
      <c r="K73" s="22"/>
      <c r="L73" s="22">
        <v>800000</v>
      </c>
      <c r="M73" s="31"/>
      <c r="N73" s="33"/>
    </row>
    <row r="74" spans="1:14" s="10" customFormat="1" ht="16.5" customHeight="1">
      <c r="A74" s="45"/>
      <c r="B74" s="20" t="s">
        <v>10</v>
      </c>
      <c r="C74" s="23"/>
      <c r="D74" s="21"/>
      <c r="E74" s="21"/>
      <c r="F74" s="24"/>
      <c r="G74" s="22"/>
      <c r="H74" s="22"/>
      <c r="I74" s="22"/>
      <c r="J74" s="22"/>
      <c r="K74" s="22"/>
      <c r="L74" s="22"/>
      <c r="M74" s="31"/>
      <c r="N74" s="33"/>
    </row>
    <row r="75" spans="1:14" s="10" customFormat="1" ht="32.25" customHeight="1">
      <c r="A75" s="45"/>
      <c r="B75" s="20" t="s">
        <v>40</v>
      </c>
      <c r="C75" s="23"/>
      <c r="D75" s="21"/>
      <c r="E75" s="21"/>
      <c r="F75" s="24"/>
      <c r="G75" s="24"/>
      <c r="H75" s="24"/>
      <c r="I75" s="22"/>
      <c r="J75" s="22"/>
      <c r="K75" s="22"/>
      <c r="L75" s="22"/>
      <c r="M75" s="31"/>
      <c r="N75" s="33"/>
    </row>
    <row r="76" spans="1:14" s="10" customFormat="1" ht="29.25" customHeight="1">
      <c r="A76" s="45" t="s">
        <v>95</v>
      </c>
      <c r="B76" s="57" t="s">
        <v>96</v>
      </c>
      <c r="C76" s="57"/>
      <c r="D76" s="57"/>
      <c r="E76" s="57"/>
      <c r="F76" s="27">
        <f aca="true" t="shared" si="6" ref="F76:L76">+F77+F78</f>
        <v>0</v>
      </c>
      <c r="G76" s="27">
        <f t="shared" si="6"/>
        <v>0</v>
      </c>
      <c r="H76" s="27">
        <f t="shared" si="6"/>
        <v>0</v>
      </c>
      <c r="I76" s="27"/>
      <c r="J76" s="27"/>
      <c r="K76" s="27">
        <f t="shared" si="6"/>
        <v>0</v>
      </c>
      <c r="L76" s="27">
        <f t="shared" si="6"/>
        <v>0</v>
      </c>
      <c r="M76" s="31"/>
      <c r="N76" s="33"/>
    </row>
    <row r="77" spans="1:14" s="10" customFormat="1" ht="16.5" customHeight="1">
      <c r="A77" s="45" t="s">
        <v>97</v>
      </c>
      <c r="B77" s="63" t="s">
        <v>7</v>
      </c>
      <c r="C77" s="63"/>
      <c r="D77" s="63"/>
      <c r="E77" s="63"/>
      <c r="F77" s="24">
        <v>0</v>
      </c>
      <c r="G77" s="24">
        <v>0</v>
      </c>
      <c r="H77" s="24">
        <v>0</v>
      </c>
      <c r="I77" s="24"/>
      <c r="J77" s="24"/>
      <c r="K77" s="24">
        <v>0</v>
      </c>
      <c r="L77" s="24">
        <v>0</v>
      </c>
      <c r="M77" s="31"/>
      <c r="N77" s="33"/>
    </row>
    <row r="78" spans="1:14" s="10" customFormat="1" ht="16.5" customHeight="1">
      <c r="A78" s="45" t="s">
        <v>98</v>
      </c>
      <c r="B78" s="63" t="s">
        <v>8</v>
      </c>
      <c r="C78" s="63"/>
      <c r="D78" s="63"/>
      <c r="E78" s="63"/>
      <c r="F78" s="24">
        <v>0</v>
      </c>
      <c r="G78" s="24">
        <v>0</v>
      </c>
      <c r="H78" s="24">
        <v>0</v>
      </c>
      <c r="I78" s="24"/>
      <c r="J78" s="24"/>
      <c r="K78" s="24">
        <v>0</v>
      </c>
      <c r="L78" s="24">
        <v>0</v>
      </c>
      <c r="M78" s="31"/>
      <c r="N78" s="33"/>
    </row>
    <row r="79" spans="1:14" s="2" customFormat="1" ht="27.75" customHeight="1">
      <c r="A79" s="45" t="s">
        <v>128</v>
      </c>
      <c r="B79" s="57" t="s">
        <v>99</v>
      </c>
      <c r="C79" s="57"/>
      <c r="D79" s="57"/>
      <c r="E79" s="57"/>
      <c r="F79" s="27">
        <f>F80+F97</f>
        <v>51444676.5</v>
      </c>
      <c r="G79" s="27">
        <f aca="true" t="shared" si="7" ref="G79:L79">G80+G97</f>
        <v>14711522.469999999</v>
      </c>
      <c r="H79" s="27">
        <f t="shared" si="7"/>
        <v>25506221.96</v>
      </c>
      <c r="I79" s="27">
        <f t="shared" si="7"/>
        <v>8836852.76</v>
      </c>
      <c r="J79" s="27">
        <f t="shared" si="7"/>
        <v>595150</v>
      </c>
      <c r="K79" s="27">
        <f t="shared" si="7"/>
        <v>39050</v>
      </c>
      <c r="L79" s="27">
        <f t="shared" si="7"/>
        <v>47531585.370000005</v>
      </c>
      <c r="M79" s="31"/>
      <c r="N79" s="33"/>
    </row>
    <row r="80" spans="1:14" s="2" customFormat="1" ht="16.5" customHeight="1">
      <c r="A80" s="47" t="s">
        <v>100</v>
      </c>
      <c r="B80" s="62" t="s">
        <v>7</v>
      </c>
      <c r="C80" s="62"/>
      <c r="D80" s="62"/>
      <c r="E80" s="62"/>
      <c r="F80" s="24">
        <f>SUM(F81:F96)</f>
        <v>41317694.4</v>
      </c>
      <c r="G80" s="24">
        <f aca="true" t="shared" si="8" ref="G80:L80">SUM(G81:G96)</f>
        <v>12507973.42</v>
      </c>
      <c r="H80" s="24">
        <f t="shared" si="8"/>
        <v>18533221.96</v>
      </c>
      <c r="I80" s="24">
        <f t="shared" si="8"/>
        <v>8726852.76</v>
      </c>
      <c r="J80" s="24">
        <f t="shared" si="8"/>
        <v>485150</v>
      </c>
      <c r="K80" s="24">
        <f t="shared" si="8"/>
        <v>39050</v>
      </c>
      <c r="L80" s="24">
        <f t="shared" si="8"/>
        <v>38135036.32</v>
      </c>
      <c r="M80" s="31"/>
      <c r="N80" s="33"/>
    </row>
    <row r="81" spans="1:19" s="2" customFormat="1" ht="108" customHeight="1">
      <c r="A81" s="45" t="s">
        <v>101</v>
      </c>
      <c r="B81" s="20" t="s">
        <v>34</v>
      </c>
      <c r="C81" s="30" t="s">
        <v>12</v>
      </c>
      <c r="D81" s="21">
        <v>2011</v>
      </c>
      <c r="E81" s="21">
        <v>2014</v>
      </c>
      <c r="F81" s="24">
        <f>383317-72229.76+60000+1800+2700</f>
        <v>375587.24</v>
      </c>
      <c r="G81" s="24">
        <f>209572.67-45963.53+2700+15000</f>
        <v>181309.14</v>
      </c>
      <c r="H81" s="24">
        <v>45000</v>
      </c>
      <c r="I81" s="24"/>
      <c r="J81" s="24"/>
      <c r="K81" s="24"/>
      <c r="L81" s="24">
        <v>66671.74</v>
      </c>
      <c r="M81" s="31"/>
      <c r="N81" s="33"/>
      <c r="P81" s="11"/>
      <c r="S81" s="11"/>
    </row>
    <row r="82" spans="1:19" s="2" customFormat="1" ht="65.25" customHeight="1">
      <c r="A82" s="45" t="s">
        <v>102</v>
      </c>
      <c r="B82" s="29" t="s">
        <v>17</v>
      </c>
      <c r="C82" s="30" t="s">
        <v>12</v>
      </c>
      <c r="D82" s="21">
        <v>2012</v>
      </c>
      <c r="E82" s="21">
        <v>2017</v>
      </c>
      <c r="F82" s="24">
        <f>1785750-1530000</f>
        <v>255750</v>
      </c>
      <c r="G82" s="24">
        <f>357150-300000</f>
        <v>57150</v>
      </c>
      <c r="H82" s="24">
        <f>357150-300000</f>
        <v>57150</v>
      </c>
      <c r="I82" s="24">
        <f>357150-300000</f>
        <v>57150</v>
      </c>
      <c r="J82" s="24">
        <f>357150-300000</f>
        <v>57150</v>
      </c>
      <c r="K82" s="24">
        <f>119050-100000</f>
        <v>19050</v>
      </c>
      <c r="L82" s="22">
        <f>SUM(G82:K82)</f>
        <v>247650</v>
      </c>
      <c r="M82" s="31"/>
      <c r="N82" s="33"/>
      <c r="O82" s="11"/>
      <c r="P82" s="11"/>
      <c r="Q82" s="11"/>
      <c r="R82" s="11"/>
      <c r="S82" s="11"/>
    </row>
    <row r="83" spans="1:19" s="2" customFormat="1" ht="114" customHeight="1">
      <c r="A83" s="45" t="s">
        <v>103</v>
      </c>
      <c r="B83" s="29" t="s">
        <v>19</v>
      </c>
      <c r="C83" s="30" t="s">
        <v>12</v>
      </c>
      <c r="D83" s="21">
        <v>2011</v>
      </c>
      <c r="E83" s="21">
        <v>2014</v>
      </c>
      <c r="F83" s="24">
        <v>27060</v>
      </c>
      <c r="G83" s="24">
        <v>7380</v>
      </c>
      <c r="H83" s="24">
        <v>12300</v>
      </c>
      <c r="I83" s="24"/>
      <c r="J83" s="24"/>
      <c r="K83" s="24"/>
      <c r="L83" s="22">
        <v>0</v>
      </c>
      <c r="M83" s="31"/>
      <c r="N83" s="33"/>
      <c r="P83" s="11"/>
      <c r="S83" s="11"/>
    </row>
    <row r="84" spans="1:16" s="2" customFormat="1" ht="63.75" customHeight="1">
      <c r="A84" s="45" t="s">
        <v>104</v>
      </c>
      <c r="B84" s="29" t="s">
        <v>16</v>
      </c>
      <c r="C84" s="30" t="s">
        <v>12</v>
      </c>
      <c r="D84" s="21">
        <v>2012</v>
      </c>
      <c r="E84" s="21">
        <v>2014</v>
      </c>
      <c r="F84" s="24">
        <v>2565264.28</v>
      </c>
      <c r="G84" s="24">
        <v>857163.72</v>
      </c>
      <c r="H84" s="24">
        <v>962355.9</v>
      </c>
      <c r="I84" s="24"/>
      <c r="J84" s="24"/>
      <c r="K84" s="24"/>
      <c r="L84" s="22">
        <v>0</v>
      </c>
      <c r="M84" s="31"/>
      <c r="N84" s="33"/>
      <c r="O84" s="11"/>
      <c r="P84" s="11"/>
    </row>
    <row r="85" spans="1:16" s="2" customFormat="1" ht="75" customHeight="1">
      <c r="A85" s="45" t="s">
        <v>105</v>
      </c>
      <c r="B85" s="29" t="s">
        <v>15</v>
      </c>
      <c r="C85" s="30" t="s">
        <v>12</v>
      </c>
      <c r="D85" s="21">
        <v>2011</v>
      </c>
      <c r="E85" s="21">
        <v>2014</v>
      </c>
      <c r="F85" s="24">
        <v>273318.3</v>
      </c>
      <c r="G85" s="24">
        <v>75423.6</v>
      </c>
      <c r="H85" s="24">
        <v>82951.2</v>
      </c>
      <c r="I85" s="24"/>
      <c r="J85" s="24"/>
      <c r="K85" s="24"/>
      <c r="L85" s="22">
        <v>0</v>
      </c>
      <c r="M85" s="31"/>
      <c r="N85" s="33"/>
      <c r="O85" s="11"/>
      <c r="P85" s="11"/>
    </row>
    <row r="86" spans="1:14" s="2" customFormat="1" ht="76.5" customHeight="1">
      <c r="A86" s="45" t="s">
        <v>106</v>
      </c>
      <c r="B86" s="29" t="s">
        <v>35</v>
      </c>
      <c r="C86" s="30" t="s">
        <v>12</v>
      </c>
      <c r="D86" s="21">
        <v>2012</v>
      </c>
      <c r="E86" s="21">
        <v>2014</v>
      </c>
      <c r="F86" s="24">
        <f>SUM(G86:H86)</f>
        <v>2460000</v>
      </c>
      <c r="G86" s="24">
        <v>2200000</v>
      </c>
      <c r="H86" s="24">
        <v>260000</v>
      </c>
      <c r="I86" s="24"/>
      <c r="J86" s="24"/>
      <c r="K86" s="24"/>
      <c r="L86" s="22">
        <f>SUM(G86:H86)</f>
        <v>2460000</v>
      </c>
      <c r="M86" s="31"/>
      <c r="N86" s="33"/>
    </row>
    <row r="87" spans="1:14" s="2" customFormat="1" ht="90.75" customHeight="1">
      <c r="A87" s="45" t="s">
        <v>107</v>
      </c>
      <c r="B87" s="29" t="s">
        <v>36</v>
      </c>
      <c r="C87" s="30" t="s">
        <v>12</v>
      </c>
      <c r="D87" s="21">
        <v>2012</v>
      </c>
      <c r="E87" s="21">
        <v>2014</v>
      </c>
      <c r="F87" s="24">
        <f>SUM(G87:H87)</f>
        <v>38000</v>
      </c>
      <c r="G87" s="24">
        <v>30000</v>
      </c>
      <c r="H87" s="24">
        <v>8000</v>
      </c>
      <c r="I87" s="24"/>
      <c r="J87" s="24"/>
      <c r="K87" s="24"/>
      <c r="L87" s="22">
        <f>SUM(G87:H87)</f>
        <v>38000</v>
      </c>
      <c r="M87" s="31"/>
      <c r="N87" s="33"/>
    </row>
    <row r="88" spans="1:14" s="2" customFormat="1" ht="54.75" customHeight="1">
      <c r="A88" s="45" t="s">
        <v>108</v>
      </c>
      <c r="B88" s="29" t="s">
        <v>37</v>
      </c>
      <c r="C88" s="30" t="s">
        <v>12</v>
      </c>
      <c r="D88" s="21">
        <v>2012</v>
      </c>
      <c r="E88" s="21">
        <v>2015</v>
      </c>
      <c r="F88" s="24">
        <f>SUM(G88:I88)</f>
        <v>337000</v>
      </c>
      <c r="G88" s="24">
        <v>147000</v>
      </c>
      <c r="H88" s="24">
        <v>150000</v>
      </c>
      <c r="I88" s="24">
        <v>40000</v>
      </c>
      <c r="J88" s="24"/>
      <c r="K88" s="24"/>
      <c r="L88" s="22">
        <f>SUM(G88:I88)</f>
        <v>337000</v>
      </c>
      <c r="M88" s="31"/>
      <c r="N88" s="33"/>
    </row>
    <row r="89" spans="1:14" s="2" customFormat="1" ht="55.5" customHeight="1">
      <c r="A89" s="45" t="s">
        <v>109</v>
      </c>
      <c r="B89" s="29" t="s">
        <v>38</v>
      </c>
      <c r="C89" s="30" t="s">
        <v>12</v>
      </c>
      <c r="D89" s="21">
        <v>2012</v>
      </c>
      <c r="E89" s="21">
        <v>2015</v>
      </c>
      <c r="F89" s="24">
        <f>551788.03+27106.55</f>
        <v>578894.5800000001</v>
      </c>
      <c r="G89" s="24">
        <f>168516.15+13710.81</f>
        <v>182226.96</v>
      </c>
      <c r="H89" s="24">
        <f>183643.49+9321.37</f>
        <v>192964.86</v>
      </c>
      <c r="I89" s="24">
        <f>199628.39+4074.37</f>
        <v>203702.76</v>
      </c>
      <c r="J89" s="24"/>
      <c r="K89" s="24"/>
      <c r="L89" s="22">
        <f>551788.03+27106.55</f>
        <v>578894.5800000001</v>
      </c>
      <c r="M89" s="31"/>
      <c r="N89" s="33"/>
    </row>
    <row r="90" spans="1:14" s="2" customFormat="1" ht="231.75" customHeight="1">
      <c r="A90" s="45" t="s">
        <v>110</v>
      </c>
      <c r="B90" s="29" t="s">
        <v>39</v>
      </c>
      <c r="C90" s="30" t="s">
        <v>12</v>
      </c>
      <c r="D90" s="21">
        <v>2012</v>
      </c>
      <c r="E90" s="21">
        <v>2016</v>
      </c>
      <c r="F90" s="24">
        <v>1200000</v>
      </c>
      <c r="G90" s="24">
        <v>240000</v>
      </c>
      <c r="H90" s="24">
        <v>320000</v>
      </c>
      <c r="I90" s="24">
        <v>320000</v>
      </c>
      <c r="J90" s="24">
        <v>320000</v>
      </c>
      <c r="K90" s="24"/>
      <c r="L90" s="22">
        <f>SUM(G90:K90)</f>
        <v>1200000</v>
      </c>
      <c r="M90" s="31"/>
      <c r="N90" s="33"/>
    </row>
    <row r="91" spans="1:14" s="2" customFormat="1" ht="69" customHeight="1">
      <c r="A91" s="45" t="s">
        <v>111</v>
      </c>
      <c r="B91" s="29" t="s">
        <v>41</v>
      </c>
      <c r="C91" s="30" t="s">
        <v>12</v>
      </c>
      <c r="D91" s="21">
        <v>2012</v>
      </c>
      <c r="E91" s="21">
        <v>2014</v>
      </c>
      <c r="F91" s="24">
        <v>30000</v>
      </c>
      <c r="G91" s="24">
        <v>15000</v>
      </c>
      <c r="H91" s="24">
        <v>15000</v>
      </c>
      <c r="I91" s="24"/>
      <c r="J91" s="24"/>
      <c r="K91" s="24"/>
      <c r="L91" s="22">
        <v>30000</v>
      </c>
      <c r="M91" s="31"/>
      <c r="N91" s="33"/>
    </row>
    <row r="92" spans="1:14" s="2" customFormat="1" ht="69" customHeight="1">
      <c r="A92" s="45" t="s">
        <v>112</v>
      </c>
      <c r="B92" s="29" t="s">
        <v>44</v>
      </c>
      <c r="C92" s="30" t="s">
        <v>12</v>
      </c>
      <c r="D92" s="21">
        <v>2013</v>
      </c>
      <c r="E92" s="21">
        <v>2014</v>
      </c>
      <c r="F92" s="24">
        <v>117500</v>
      </c>
      <c r="G92" s="24">
        <v>94000</v>
      </c>
      <c r="H92" s="24">
        <v>23500</v>
      </c>
      <c r="I92" s="24"/>
      <c r="J92" s="24"/>
      <c r="K92" s="24"/>
      <c r="L92" s="22">
        <f>SUM(G92:K92)</f>
        <v>117500</v>
      </c>
      <c r="M92" s="31"/>
      <c r="N92" s="33"/>
    </row>
    <row r="93" spans="1:14" s="2" customFormat="1" ht="69" customHeight="1">
      <c r="A93" s="45" t="s">
        <v>113</v>
      </c>
      <c r="B93" s="29" t="s">
        <v>45</v>
      </c>
      <c r="C93" s="30" t="s">
        <v>12</v>
      </c>
      <c r="D93" s="21">
        <v>2012</v>
      </c>
      <c r="E93" s="21">
        <v>2014</v>
      </c>
      <c r="F93" s="24">
        <v>600000</v>
      </c>
      <c r="G93" s="24">
        <v>300000</v>
      </c>
      <c r="H93" s="24">
        <v>300000</v>
      </c>
      <c r="I93" s="24"/>
      <c r="J93" s="24"/>
      <c r="K93" s="24"/>
      <c r="L93" s="22">
        <f>SUM(G93:K93)</f>
        <v>600000</v>
      </c>
      <c r="M93" s="31"/>
      <c r="N93" s="33"/>
    </row>
    <row r="94" spans="1:14" s="2" customFormat="1" ht="64.5" customHeight="1">
      <c r="A94" s="45" t="s">
        <v>114</v>
      </c>
      <c r="B94" s="29" t="s">
        <v>50</v>
      </c>
      <c r="C94" s="30" t="s">
        <v>12</v>
      </c>
      <c r="D94" s="21">
        <v>2013</v>
      </c>
      <c r="E94" s="21">
        <v>2015</v>
      </c>
      <c r="F94" s="24">
        <v>32000000</v>
      </c>
      <c r="G94" s="24">
        <v>8000000</v>
      </c>
      <c r="H94" s="24">
        <v>16000000</v>
      </c>
      <c r="I94" s="24">
        <v>8000000</v>
      </c>
      <c r="J94" s="24"/>
      <c r="K94" s="24"/>
      <c r="L94" s="22">
        <f>SUM(G94:I94)</f>
        <v>32000000</v>
      </c>
      <c r="M94" s="31"/>
      <c r="N94" s="33"/>
    </row>
    <row r="95" spans="1:14" s="2" customFormat="1" ht="145.5" customHeight="1">
      <c r="A95" s="45" t="s">
        <v>115</v>
      </c>
      <c r="B95" s="29" t="s">
        <v>47</v>
      </c>
      <c r="C95" s="30" t="s">
        <v>12</v>
      </c>
      <c r="D95" s="21">
        <v>2013</v>
      </c>
      <c r="E95" s="21">
        <v>2017</v>
      </c>
      <c r="F95" s="24">
        <v>80000</v>
      </c>
      <c r="G95" s="24">
        <v>12000</v>
      </c>
      <c r="H95" s="24">
        <v>14000</v>
      </c>
      <c r="I95" s="24">
        <v>16000</v>
      </c>
      <c r="J95" s="24">
        <v>18000</v>
      </c>
      <c r="K95" s="24">
        <v>20000</v>
      </c>
      <c r="L95" s="22">
        <f>SUM(G95:K95)</f>
        <v>80000</v>
      </c>
      <c r="M95" s="31"/>
      <c r="N95" s="33"/>
    </row>
    <row r="96" spans="1:19" s="2" customFormat="1" ht="42.75" customHeight="1">
      <c r="A96" s="45" t="s">
        <v>116</v>
      </c>
      <c r="B96" s="29" t="s">
        <v>118</v>
      </c>
      <c r="C96" s="30" t="s">
        <v>12</v>
      </c>
      <c r="D96" s="21">
        <v>2012</v>
      </c>
      <c r="E96" s="21">
        <v>2016</v>
      </c>
      <c r="F96" s="24">
        <v>379320</v>
      </c>
      <c r="G96" s="24">
        <v>109320</v>
      </c>
      <c r="H96" s="24">
        <v>90000</v>
      </c>
      <c r="I96" s="24">
        <v>90000</v>
      </c>
      <c r="J96" s="24">
        <v>90000</v>
      </c>
      <c r="K96" s="24"/>
      <c r="L96" s="24">
        <v>379320</v>
      </c>
      <c r="M96" s="31"/>
      <c r="N96" s="33"/>
      <c r="S96" s="11"/>
    </row>
    <row r="97" spans="1:15" s="2" customFormat="1" ht="19.5" customHeight="1">
      <c r="A97" s="47" t="s">
        <v>117</v>
      </c>
      <c r="B97" s="48" t="s">
        <v>84</v>
      </c>
      <c r="C97" s="30"/>
      <c r="D97" s="21"/>
      <c r="E97" s="21"/>
      <c r="F97" s="24">
        <f>SUM(F98:F102)</f>
        <v>10126982.1</v>
      </c>
      <c r="G97" s="24">
        <f aca="true" t="shared" si="9" ref="G97:L97">SUM(G98:G102)</f>
        <v>2203549.05</v>
      </c>
      <c r="H97" s="24">
        <f t="shared" si="9"/>
        <v>6973000</v>
      </c>
      <c r="I97" s="24">
        <f t="shared" si="9"/>
        <v>110000</v>
      </c>
      <c r="J97" s="24">
        <f t="shared" si="9"/>
        <v>110000</v>
      </c>
      <c r="K97" s="24"/>
      <c r="L97" s="24">
        <f t="shared" si="9"/>
        <v>9396549.05</v>
      </c>
      <c r="M97" s="31"/>
      <c r="N97" s="33"/>
      <c r="O97" s="11"/>
    </row>
    <row r="98" spans="1:19" s="2" customFormat="1" ht="43.5" customHeight="1">
      <c r="A98" s="45" t="s">
        <v>119</v>
      </c>
      <c r="B98" s="29" t="s">
        <v>118</v>
      </c>
      <c r="C98" s="30" t="s">
        <v>12</v>
      </c>
      <c r="D98" s="21">
        <v>2012</v>
      </c>
      <c r="E98" s="21">
        <v>2016</v>
      </c>
      <c r="F98" s="24">
        <v>1111982.1</v>
      </c>
      <c r="G98" s="24">
        <v>591549.05</v>
      </c>
      <c r="H98" s="24">
        <v>110000</v>
      </c>
      <c r="I98" s="24">
        <v>110000</v>
      </c>
      <c r="J98" s="24">
        <v>110000</v>
      </c>
      <c r="K98" s="24"/>
      <c r="L98" s="24">
        <v>921549.05</v>
      </c>
      <c r="M98" s="31"/>
      <c r="N98" s="33"/>
      <c r="S98" s="11"/>
    </row>
    <row r="99" spans="1:15" s="2" customFormat="1" ht="45.75" customHeight="1">
      <c r="A99" s="45" t="s">
        <v>120</v>
      </c>
      <c r="B99" s="64" t="s">
        <v>127</v>
      </c>
      <c r="C99" s="30" t="s">
        <v>12</v>
      </c>
      <c r="D99" s="21">
        <v>2012</v>
      </c>
      <c r="E99" s="21">
        <v>2014</v>
      </c>
      <c r="F99" s="24">
        <f>SUM(G99:H99)</f>
        <v>4500000</v>
      </c>
      <c r="G99" s="50">
        <f>1500000-1400000-13000</f>
        <v>87000</v>
      </c>
      <c r="H99" s="50">
        <f>3000000+1413000</f>
        <v>4413000</v>
      </c>
      <c r="I99" s="50"/>
      <c r="J99" s="50"/>
      <c r="K99" s="50"/>
      <c r="L99" s="22">
        <f>SUM(G99:H99)</f>
        <v>4500000</v>
      </c>
      <c r="M99" s="31"/>
      <c r="N99" s="33"/>
      <c r="O99" s="11"/>
    </row>
    <row r="100" spans="1:15" s="2" customFormat="1" ht="57.75" customHeight="1">
      <c r="A100" s="45" t="s">
        <v>121</v>
      </c>
      <c r="B100" s="29" t="s">
        <v>126</v>
      </c>
      <c r="C100" s="30" t="s">
        <v>12</v>
      </c>
      <c r="D100" s="21">
        <v>2012</v>
      </c>
      <c r="E100" s="21">
        <v>2014</v>
      </c>
      <c r="F100" s="24">
        <f>SUM(G100:H100)</f>
        <v>575000</v>
      </c>
      <c r="G100" s="24">
        <v>75000</v>
      </c>
      <c r="H100" s="24">
        <v>500000</v>
      </c>
      <c r="I100" s="24"/>
      <c r="J100" s="24"/>
      <c r="K100" s="24"/>
      <c r="L100" s="22">
        <f>SUM(G100:K100)</f>
        <v>575000</v>
      </c>
      <c r="M100" s="31"/>
      <c r="N100" s="33"/>
      <c r="O100" s="11"/>
    </row>
    <row r="101" spans="1:15" s="2" customFormat="1" ht="56.25" customHeight="1">
      <c r="A101" s="45" t="s">
        <v>122</v>
      </c>
      <c r="B101" s="29" t="s">
        <v>125</v>
      </c>
      <c r="C101" s="30" t="s">
        <v>12</v>
      </c>
      <c r="D101" s="21">
        <v>2013</v>
      </c>
      <c r="E101" s="21">
        <v>2014</v>
      </c>
      <c r="F101" s="24">
        <f>SUM(G101:H101)</f>
        <v>1500000</v>
      </c>
      <c r="G101" s="24">
        <v>500000</v>
      </c>
      <c r="H101" s="24">
        <v>1000000</v>
      </c>
      <c r="I101" s="24"/>
      <c r="J101" s="24"/>
      <c r="K101" s="24"/>
      <c r="L101" s="22">
        <f>SUM(G101:H101)</f>
        <v>1500000</v>
      </c>
      <c r="M101" s="31"/>
      <c r="N101" s="33"/>
      <c r="O101" s="11"/>
    </row>
    <row r="102" spans="1:18" s="2" customFormat="1" ht="59.25" customHeight="1">
      <c r="A102" s="45" t="s">
        <v>123</v>
      </c>
      <c r="B102" s="29" t="s">
        <v>124</v>
      </c>
      <c r="C102" s="30" t="s">
        <v>12</v>
      </c>
      <c r="D102" s="21">
        <v>2012</v>
      </c>
      <c r="E102" s="21">
        <v>2014</v>
      </c>
      <c r="F102" s="24">
        <v>2440000</v>
      </c>
      <c r="G102" s="24">
        <v>950000</v>
      </c>
      <c r="H102" s="24">
        <v>950000</v>
      </c>
      <c r="I102" s="24"/>
      <c r="J102" s="24"/>
      <c r="K102" s="24"/>
      <c r="L102" s="22">
        <f>SUM(G102:H102)</f>
        <v>1900000</v>
      </c>
      <c r="M102" s="31"/>
      <c r="N102" s="33"/>
      <c r="O102" s="11"/>
      <c r="P102" s="11"/>
      <c r="R102" s="11"/>
    </row>
    <row r="103" spans="1:12" ht="13.5">
      <c r="A103" s="46"/>
      <c r="B103" s="4"/>
      <c r="C103" s="5"/>
      <c r="D103" s="6"/>
      <c r="E103" s="7"/>
      <c r="F103" s="8"/>
      <c r="G103" s="36"/>
      <c r="H103" s="8"/>
      <c r="I103" s="8"/>
      <c r="J103" s="8"/>
      <c r="K103" s="8"/>
      <c r="L103" s="9"/>
    </row>
    <row r="104" spans="1:12" ht="36" customHeight="1">
      <c r="A104" s="46"/>
      <c r="B104" s="4"/>
      <c r="C104" s="5"/>
      <c r="D104" s="6"/>
      <c r="E104" s="7"/>
      <c r="F104" s="8"/>
      <c r="G104" s="8"/>
      <c r="H104" s="8"/>
      <c r="I104" s="8"/>
      <c r="J104" s="8"/>
      <c r="K104" s="8"/>
      <c r="L104" s="9"/>
    </row>
    <row r="105" spans="1:12" ht="13.5">
      <c r="A105" s="46"/>
      <c r="B105" s="4"/>
      <c r="C105" s="5"/>
      <c r="D105" s="6"/>
      <c r="E105" s="7"/>
      <c r="F105" s="8"/>
      <c r="G105" s="8"/>
      <c r="H105" s="8"/>
      <c r="I105" s="8"/>
      <c r="J105" s="8"/>
      <c r="K105" s="8"/>
      <c r="L105" s="9"/>
    </row>
    <row r="106" spans="1:12" ht="13.5">
      <c r="A106" s="46"/>
      <c r="B106" s="4"/>
      <c r="C106" s="5"/>
      <c r="D106" s="6"/>
      <c r="E106" s="7"/>
      <c r="F106" s="8"/>
      <c r="G106" s="8"/>
      <c r="H106" s="8"/>
      <c r="I106" s="8"/>
      <c r="J106" s="8"/>
      <c r="K106" s="8"/>
      <c r="L106" s="9"/>
    </row>
    <row r="107" spans="1:12" ht="13.5">
      <c r="A107" s="46"/>
      <c r="B107" s="4"/>
      <c r="C107" s="5"/>
      <c r="D107" s="6"/>
      <c r="E107" s="7"/>
      <c r="F107" s="8"/>
      <c r="G107" s="8"/>
      <c r="H107" s="8"/>
      <c r="I107" s="8"/>
      <c r="J107" s="8"/>
      <c r="K107" s="8"/>
      <c r="L107" s="9"/>
    </row>
    <row r="108" spans="1:12" ht="13.5">
      <c r="A108" s="46"/>
      <c r="B108" s="4"/>
      <c r="C108" s="5"/>
      <c r="D108" s="6"/>
      <c r="E108" s="7"/>
      <c r="F108" s="8"/>
      <c r="G108" s="8"/>
      <c r="H108" s="8"/>
      <c r="I108" s="8"/>
      <c r="J108" s="8"/>
      <c r="K108" s="8"/>
      <c r="L108" s="9"/>
    </row>
    <row r="109" spans="1:12" ht="13.5">
      <c r="A109" s="46"/>
      <c r="B109" s="4"/>
      <c r="C109" s="35"/>
      <c r="D109" s="6"/>
      <c r="E109" s="7"/>
      <c r="F109" s="12"/>
      <c r="G109" s="8"/>
      <c r="H109" s="12"/>
      <c r="I109" s="12"/>
      <c r="J109" s="12"/>
      <c r="K109" s="8"/>
      <c r="L109" s="9"/>
    </row>
    <row r="110" spans="1:12" ht="13.5">
      <c r="A110" s="46"/>
      <c r="B110" s="4"/>
      <c r="C110" s="35"/>
      <c r="D110" s="6"/>
      <c r="E110" s="7"/>
      <c r="F110" s="12"/>
      <c r="G110" s="8"/>
      <c r="H110" s="12"/>
      <c r="I110" s="12"/>
      <c r="J110" s="12"/>
      <c r="K110" s="8"/>
      <c r="L110" s="9"/>
    </row>
    <row r="111" spans="1:12" ht="13.5">
      <c r="A111" s="46"/>
      <c r="B111" s="4"/>
      <c r="C111" s="35"/>
      <c r="D111" s="6"/>
      <c r="E111" s="7"/>
      <c r="F111" s="12"/>
      <c r="G111" s="8"/>
      <c r="H111" s="12"/>
      <c r="I111" s="12"/>
      <c r="J111" s="12"/>
      <c r="K111" s="8"/>
      <c r="L111" s="9"/>
    </row>
    <row r="112" spans="1:12" ht="13.5">
      <c r="A112" s="46"/>
      <c r="B112" s="4"/>
      <c r="C112" s="35"/>
      <c r="D112" s="6"/>
      <c r="E112" s="7"/>
      <c r="F112" s="12"/>
      <c r="G112" s="8"/>
      <c r="H112" s="12"/>
      <c r="I112" s="12"/>
      <c r="J112" s="12"/>
      <c r="K112" s="8"/>
      <c r="L112" s="9"/>
    </row>
    <row r="113" spans="1:12" ht="13.5">
      <c r="A113" s="46"/>
      <c r="B113" s="4"/>
      <c r="C113" s="35"/>
      <c r="D113" s="6"/>
      <c r="E113" s="7"/>
      <c r="F113" s="12"/>
      <c r="G113" s="12"/>
      <c r="H113" s="12"/>
      <c r="I113" s="12"/>
      <c r="J113" s="12"/>
      <c r="K113" s="8"/>
      <c r="L113" s="9"/>
    </row>
    <row r="114" spans="1:12" ht="13.5">
      <c r="A114" s="46"/>
      <c r="B114" s="4"/>
      <c r="C114" s="35"/>
      <c r="D114" s="6"/>
      <c r="E114" s="7"/>
      <c r="F114" s="12"/>
      <c r="G114" s="12"/>
      <c r="H114" s="12"/>
      <c r="I114" s="12"/>
      <c r="J114" s="12"/>
      <c r="K114" s="8"/>
      <c r="L114" s="9"/>
    </row>
    <row r="115" spans="1:12" ht="13.5">
      <c r="A115" s="46"/>
      <c r="B115" s="4"/>
      <c r="C115" s="35"/>
      <c r="D115" s="6"/>
      <c r="E115" s="7"/>
      <c r="F115" s="12"/>
      <c r="G115" s="12"/>
      <c r="H115" s="12"/>
      <c r="I115" s="12"/>
      <c r="J115" s="12"/>
      <c r="K115" s="8"/>
      <c r="L115" s="9"/>
    </row>
    <row r="116" spans="1:12" ht="13.5">
      <c r="A116" s="46"/>
      <c r="B116" s="4"/>
      <c r="C116" s="35"/>
      <c r="D116" s="6"/>
      <c r="E116" s="7"/>
      <c r="F116" s="12"/>
      <c r="G116" s="12"/>
      <c r="H116" s="12"/>
      <c r="I116" s="12"/>
      <c r="J116" s="12"/>
      <c r="K116" s="8"/>
      <c r="L116" s="9"/>
    </row>
    <row r="117" spans="1:12" ht="13.5">
      <c r="A117" s="46"/>
      <c r="B117" s="4"/>
      <c r="C117" s="35"/>
      <c r="D117" s="6"/>
      <c r="E117" s="7"/>
      <c r="F117" s="12"/>
      <c r="G117" s="12"/>
      <c r="H117" s="12"/>
      <c r="I117" s="12"/>
      <c r="J117" s="12"/>
      <c r="K117" s="8"/>
      <c r="L117" s="9"/>
    </row>
    <row r="118" spans="1:12" ht="13.5">
      <c r="A118" s="46"/>
      <c r="B118" s="4"/>
      <c r="C118" s="35"/>
      <c r="D118" s="6"/>
      <c r="E118" s="7"/>
      <c r="F118" s="12"/>
      <c r="G118" s="12"/>
      <c r="H118" s="12"/>
      <c r="I118" s="12"/>
      <c r="J118" s="12"/>
      <c r="K118" s="8"/>
      <c r="L118" s="9"/>
    </row>
    <row r="119" spans="1:12" ht="13.5">
      <c r="A119" s="46"/>
      <c r="B119" s="4"/>
      <c r="C119" s="35"/>
      <c r="D119" s="6"/>
      <c r="E119" s="7"/>
      <c r="F119" s="12"/>
      <c r="G119" s="12"/>
      <c r="H119" s="12"/>
      <c r="I119" s="12"/>
      <c r="J119" s="12"/>
      <c r="K119" s="8"/>
      <c r="L119" s="9"/>
    </row>
    <row r="120" spans="1:12" ht="13.5">
      <c r="A120" s="46"/>
      <c r="B120" s="4"/>
      <c r="C120" s="35"/>
      <c r="D120" s="6"/>
      <c r="E120" s="7"/>
      <c r="F120" s="12"/>
      <c r="G120" s="12"/>
      <c r="H120" s="12"/>
      <c r="I120" s="12"/>
      <c r="J120" s="12"/>
      <c r="K120" s="8"/>
      <c r="L120" s="9"/>
    </row>
    <row r="121" spans="1:12" ht="13.5">
      <c r="A121" s="46"/>
      <c r="B121" s="4"/>
      <c r="C121" s="35"/>
      <c r="D121" s="6"/>
      <c r="E121" s="7"/>
      <c r="F121" s="12"/>
      <c r="G121" s="12"/>
      <c r="H121" s="12"/>
      <c r="I121" s="12"/>
      <c r="J121" s="12"/>
      <c r="K121" s="8"/>
      <c r="L121" s="9"/>
    </row>
    <row r="122" spans="1:12" ht="13.5">
      <c r="A122" s="46"/>
      <c r="B122" s="4"/>
      <c r="C122" s="35"/>
      <c r="D122" s="6"/>
      <c r="E122" s="7"/>
      <c r="F122" s="12"/>
      <c r="G122" s="12"/>
      <c r="H122" s="12"/>
      <c r="I122" s="12"/>
      <c r="J122" s="12"/>
      <c r="K122" s="8"/>
      <c r="L122" s="9"/>
    </row>
    <row r="123" spans="1:12" ht="13.5">
      <c r="A123" s="46"/>
      <c r="B123" s="4"/>
      <c r="C123" s="35"/>
      <c r="D123" s="6"/>
      <c r="E123" s="7"/>
      <c r="F123" s="12"/>
      <c r="G123" s="12"/>
      <c r="H123" s="12"/>
      <c r="I123" s="12"/>
      <c r="J123" s="12"/>
      <c r="K123" s="8"/>
      <c r="L123" s="9"/>
    </row>
    <row r="124" spans="1:12" ht="13.5">
      <c r="A124" s="46"/>
      <c r="B124" s="4"/>
      <c r="C124" s="35"/>
      <c r="D124" s="6"/>
      <c r="E124" s="7"/>
      <c r="F124" s="12"/>
      <c r="G124" s="12"/>
      <c r="H124" s="12"/>
      <c r="I124" s="12"/>
      <c r="J124" s="12"/>
      <c r="K124" s="8"/>
      <c r="L124" s="9"/>
    </row>
    <row r="125" spans="1:12" ht="13.5">
      <c r="A125" s="46"/>
      <c r="B125" s="4"/>
      <c r="C125" s="35"/>
      <c r="D125" s="6"/>
      <c r="E125" s="7"/>
      <c r="F125" s="12"/>
      <c r="G125" s="12"/>
      <c r="H125" s="8"/>
      <c r="I125" s="8"/>
      <c r="J125" s="8"/>
      <c r="K125" s="8"/>
      <c r="L125" s="9"/>
    </row>
    <row r="126" spans="1:12" ht="13.5">
      <c r="A126" s="46"/>
      <c r="B126" s="4"/>
      <c r="C126" s="35"/>
      <c r="D126" s="6"/>
      <c r="E126" s="7"/>
      <c r="F126" s="12"/>
      <c r="G126" s="12"/>
      <c r="H126" s="8"/>
      <c r="I126" s="8"/>
      <c r="J126" s="8"/>
      <c r="K126" s="8"/>
      <c r="L126" s="9"/>
    </row>
    <row r="127" spans="1:12" ht="13.5">
      <c r="A127" s="46"/>
      <c r="B127" s="4"/>
      <c r="C127" s="5"/>
      <c r="D127" s="6"/>
      <c r="E127" s="7"/>
      <c r="F127" s="12"/>
      <c r="G127" s="12"/>
      <c r="H127" s="8"/>
      <c r="I127" s="8"/>
      <c r="J127" s="8"/>
      <c r="K127" s="8"/>
      <c r="L127" s="9"/>
    </row>
    <row r="128" spans="1:12" ht="13.5">
      <c r="A128" s="46"/>
      <c r="B128" s="4"/>
      <c r="C128" s="5"/>
      <c r="D128" s="6"/>
      <c r="E128" s="7"/>
      <c r="F128" s="12"/>
      <c r="G128" s="12"/>
      <c r="H128" s="8"/>
      <c r="I128" s="8"/>
      <c r="J128" s="8"/>
      <c r="K128" s="8"/>
      <c r="L128" s="9"/>
    </row>
    <row r="129" spans="6:7" ht="13.5">
      <c r="F129" s="13"/>
      <c r="G129" s="12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56" ht="12.75">
      <c r="G156" s="13"/>
    </row>
    <row r="157" ht="12.75">
      <c r="G157" s="13"/>
    </row>
    <row r="158" ht="12.75">
      <c r="G158" s="13"/>
    </row>
    <row r="159" ht="12.75">
      <c r="G159" s="13"/>
    </row>
    <row r="160" ht="12.75">
      <c r="G160" s="13"/>
    </row>
    <row r="161" ht="12.75">
      <c r="G161" s="13"/>
    </row>
    <row r="162" ht="12.75">
      <c r="G162" s="13"/>
    </row>
    <row r="163" ht="12.75">
      <c r="G163" s="13"/>
    </row>
    <row r="164" ht="12.75">
      <c r="G164" s="13"/>
    </row>
    <row r="165" ht="12.75">
      <c r="G165" s="13"/>
    </row>
    <row r="166" ht="12.75">
      <c r="G166" s="13"/>
    </row>
    <row r="167" ht="12.75">
      <c r="G167" s="13"/>
    </row>
    <row r="168" ht="12.75">
      <c r="G168" s="13"/>
    </row>
    <row r="169" ht="12.75">
      <c r="G169" s="13"/>
    </row>
    <row r="170" ht="12.75">
      <c r="G170" s="13"/>
    </row>
    <row r="171" ht="12.75">
      <c r="G171" s="13"/>
    </row>
    <row r="172" ht="12.75">
      <c r="G172" s="13"/>
    </row>
  </sheetData>
  <sheetProtection/>
  <mergeCells count="19">
    <mergeCell ref="L9:L11"/>
    <mergeCell ref="G10:K10"/>
    <mergeCell ref="F9:F11"/>
    <mergeCell ref="G9:K9"/>
    <mergeCell ref="B80:E80"/>
    <mergeCell ref="B76:E76"/>
    <mergeCell ref="B77:E77"/>
    <mergeCell ref="B78:E78"/>
    <mergeCell ref="B79:E79"/>
    <mergeCell ref="B15:E15"/>
    <mergeCell ref="A9:A11"/>
    <mergeCell ref="B9:B11"/>
    <mergeCell ref="C9:C11"/>
    <mergeCell ref="D9:E9"/>
    <mergeCell ref="D10:E10"/>
    <mergeCell ref="B17:E17"/>
    <mergeCell ref="B13:E13"/>
    <mergeCell ref="B16:E16"/>
    <mergeCell ref="B14:E14"/>
  </mergeCells>
  <hyperlinks>
    <hyperlink ref="L9" r:id="rId1" display="_ftn1"/>
  </hyperlinks>
  <printOptions/>
  <pageMargins left="0.35433070866141736" right="0.15748031496062992" top="0.3937007874015748" bottom="0.3937007874015748" header="0.5118110236220472" footer="0.2362204724409449"/>
  <pageSetup horizontalDpi="300" verticalDpi="3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2013-03-15T07:52:41Z</cp:lastPrinted>
  <dcterms:created xsi:type="dcterms:W3CDTF">2010-09-24T07:39:40Z</dcterms:created>
  <dcterms:modified xsi:type="dcterms:W3CDTF">2013-03-18T07:34:55Z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